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5135" activeTab="0"/>
  </bookViews>
  <sheets>
    <sheet name="Hopland 400K" sheetId="1" r:id="rId1"/>
  </sheets>
  <definedNames>
    <definedName name="_xlnm.Print_Area" localSheetId="0">'Hopland 400K'!$B$1:$F$115</definedName>
    <definedName name="_xlnm.Print_Titles" localSheetId="0">'Hopland 400K'!$1:$1</definedName>
  </definedNames>
  <calcPr fullCalcOnLoad="1"/>
</workbook>
</file>

<file path=xl/sharedStrings.xml><?xml version="1.0" encoding="utf-8"?>
<sst xmlns="http://schemas.openxmlformats.org/spreadsheetml/2006/main" count="236" uniqueCount="128">
  <si>
    <t>LEG</t>
  </si>
  <si>
    <t>AT</t>
  </si>
  <si>
    <t>ACTION</t>
  </si>
  <si>
    <t>DESCRIPTION</t>
  </si>
  <si>
    <t>GO</t>
  </si>
  <si>
    <t>START</t>
  </si>
  <si>
    <t>STRAIGHT</t>
  </si>
  <si>
    <t>Go North - cross Golden Gate Bridge via west sidewalk</t>
  </si>
  <si>
    <t>RIGHT</t>
  </si>
  <si>
    <t>(T,SS) Conzelman Rd</t>
  </si>
  <si>
    <t>LEFT</t>
  </si>
  <si>
    <t>(T,SS) Alexander Ave; follow centerline to continue on 2nd St</t>
  </si>
  <si>
    <t>Richardson St; becomes Bridgeway; go thru Sausalito</t>
  </si>
  <si>
    <t>(SL) Bike path @ Gate 6 Rd</t>
  </si>
  <si>
    <t>(SL) East Blithedale Rd</t>
  </si>
  <si>
    <t>(SL) Camino Alto; becomes Corte Madera at summit;
becomes Magnolia Ave then College Ave</t>
  </si>
  <si>
    <t>(SS) Kent Ave @ Woodland - College of Marin on right;
becomes Poplar Ave; then Ross Commons</t>
  </si>
  <si>
    <t>(T,SS) Lagunitas Rd</t>
  </si>
  <si>
    <t>(SS) Shady Lane</t>
  </si>
  <si>
    <t>(T,SS) Bolinas Ave</t>
  </si>
  <si>
    <t>(SL) San Anselmo Ave - into downtown San Anselmo</t>
  </si>
  <si>
    <t>San Anselmo Ave; just before Center Ave stop sign</t>
  </si>
  <si>
    <t>(SS) San Anselmo Ave @ Hazel - follow bike route sign</t>
  </si>
  <si>
    <t>(SS) San Anselmo Ave @ Senic Ave; becomes Lansdale</t>
  </si>
  <si>
    <t>(SS) Pastori Ave; followed immediately</t>
  </si>
  <si>
    <t>(SS) Center Blvd - into downtown Fairfax;
becomes Broadway Blvd</t>
  </si>
  <si>
    <t>(SS) Claus Dr; followed immediately</t>
  </si>
  <si>
    <t>(SL) Sir Francis Drake Blvd</t>
  </si>
  <si>
    <t>Nicasio Valley Rd</t>
  </si>
  <si>
    <t>(T,SS) Petaluma Point Reyes Rd</t>
  </si>
  <si>
    <t>Hicks Valley Rd</t>
  </si>
  <si>
    <t>(T) Wilson Hill Rd</t>
  </si>
  <si>
    <t>Chileno Valley Rd</t>
  </si>
  <si>
    <t>(T,SS) Tomales Petaluma Rd</t>
  </si>
  <si>
    <t>Alexander Rd</t>
  </si>
  <si>
    <t>(T,SS) Fallon-Two Rock Rd</t>
  </si>
  <si>
    <r>
      <t xml:space="preserve">Carmody Rd - </t>
    </r>
    <r>
      <rPr>
        <b/>
        <sz val="10"/>
        <color indexed="8"/>
        <rFont val="Verdana"/>
        <family val="2"/>
      </rPr>
      <t>Rough Pavement</t>
    </r>
  </si>
  <si>
    <t>(T,SS) Valley Ford Rd</t>
  </si>
  <si>
    <t>Bodega Hwy</t>
  </si>
  <si>
    <t>STOP</t>
  </si>
  <si>
    <t>Continue north on Bodega Hwy</t>
  </si>
  <si>
    <t>Joy Rd</t>
  </si>
  <si>
    <t>Bittner Rd</t>
  </si>
  <si>
    <t>(T,SS) Bohemian Hwy</t>
  </si>
  <si>
    <t>D St</t>
  </si>
  <si>
    <t>(SS) CA-116 E/River Rd</t>
  </si>
  <si>
    <t>Continue east on River Rd/CA-116</t>
  </si>
  <si>
    <r>
      <t xml:space="preserve">Sunset Ave - </t>
    </r>
    <r>
      <rPr>
        <b/>
        <sz val="10"/>
        <color indexed="8"/>
        <rFont val="Verdana"/>
        <family val="2"/>
      </rPr>
      <t>Easy to Miss</t>
    </r>
  </si>
  <si>
    <t>(T,SS) Westside Rd</t>
  </si>
  <si>
    <t>W Dry Creek Rd</t>
  </si>
  <si>
    <t>Lambert Bridge Rd</t>
  </si>
  <si>
    <t>(T,SS) Dry Creek Rd</t>
  </si>
  <si>
    <t>Dutcher Creek Rd</t>
  </si>
  <si>
    <t>S Cloverdale Blvd</t>
  </si>
  <si>
    <t>FOOD
WATER</t>
  </si>
  <si>
    <t>Furber Ranch Plaza - Food, Water, Supplies</t>
  </si>
  <si>
    <t>CA-128/Oat Valley Rd - signs for CA-128/Fort Bragg/Mendocino</t>
  </si>
  <si>
    <t>Mountain House Rd</t>
  </si>
  <si>
    <t>(T,SS) US-101 N/Redwood Hwy</t>
  </si>
  <si>
    <t>(SL) CA-175 E/River Rd</t>
  </si>
  <si>
    <t>Old River Rd</t>
  </si>
  <si>
    <r>
      <t xml:space="preserve">(T,SS) US-101 - </t>
    </r>
    <r>
      <rPr>
        <b/>
        <sz val="10"/>
        <color indexed="8"/>
        <rFont val="Verdana"/>
        <family val="2"/>
      </rPr>
      <t>Dangerous Intersection</t>
    </r>
  </si>
  <si>
    <t>Offramp to Geysers Rd</t>
  </si>
  <si>
    <t>Under US-101</t>
  </si>
  <si>
    <t>(T,SS) Geysers Rd</t>
  </si>
  <si>
    <t>(T,SS) River Rd</t>
  </si>
  <si>
    <t>Crocker Rd</t>
  </si>
  <si>
    <t>Asti Rd - just before RR tracks</t>
  </si>
  <si>
    <t>Geyserville Ave</t>
  </si>
  <si>
    <t>(SS) CA-128 E</t>
  </si>
  <si>
    <t>(T,SS) CA-128 Jimtown - signs for Calistoga</t>
  </si>
  <si>
    <t>Chalk Hill Rd</t>
  </si>
  <si>
    <t>(T,SS) Pleasant Ave</t>
  </si>
  <si>
    <t>(T,SL) Old Redwood Hwy</t>
  </si>
  <si>
    <t>Fulton Rd</t>
  </si>
  <si>
    <t>N Wright Rd</t>
  </si>
  <si>
    <t>(T,SS) Ludwig Ave</t>
  </si>
  <si>
    <t>(T,SS) Stony Point Rd</t>
  </si>
  <si>
    <t>(SL) Old Redwood Hwy/Petaluma Blvd</t>
  </si>
  <si>
    <t>(SL) N McDowell Blvd</t>
  </si>
  <si>
    <t>DANGER</t>
  </si>
  <si>
    <t>Railroad Tracks</t>
  </si>
  <si>
    <t>Into shopping center</t>
  </si>
  <si>
    <t>S McDowell Blvd</t>
  </si>
  <si>
    <t>(SL) E Washington St</t>
  </si>
  <si>
    <t>(SL) Petaluma Blvd N</t>
  </si>
  <si>
    <t>(SL) D St</t>
  </si>
  <si>
    <t>Petaluma Point Reyes Rd/Point Reyes Petaluma Rd</t>
  </si>
  <si>
    <t>(SS) Sir Francis Drake Blvd - at bottom of hill</t>
  </si>
  <si>
    <t>(SL) Claus Dr</t>
  </si>
  <si>
    <t>(T) Broadway Blvd; becomes Center Blvd</t>
  </si>
  <si>
    <t>(SS) Pastori Dr - follow signs for Bike Route 20</t>
  </si>
  <si>
    <t>Lansdale Dr; becomes San Ansolmo Dr</t>
  </si>
  <si>
    <t>BEAR LEFT</t>
  </si>
  <si>
    <t>(SS) San Amselmo Ave @ Scenic Ave</t>
  </si>
  <si>
    <t>(T,SS) San Anselmo Ave @ Hazel Ave</t>
  </si>
  <si>
    <t>(T,SS) San Anselmo Ave
follow signs for Bike Route 20</t>
  </si>
  <si>
    <t>Shady Ln - follow signs for Bike Route 20</t>
  </si>
  <si>
    <t>(SS) Lagunitas Rd - follow signs for Bike Route 20</t>
  </si>
  <si>
    <t>(SS) Ross Common; becomes Poplar Ave; then Kent</t>
  </si>
  <si>
    <t>(SS) Merge onto College/Magnolia Ave @ Woodland;
becomes Corte Madera; at summit becomes Camino Alto</t>
  </si>
  <si>
    <t>(SL) East Blithedale Rd - at bottom of Hill</t>
  </si>
  <si>
    <t>Bike Path just before stop light</t>
  </si>
  <si>
    <t>(SL) Bike Path ends at stop light at Gate 6 Rd
use cross walk to enter left hand turn lane</t>
  </si>
  <si>
    <t>Bridgeway Blvd from turn lane; becomes Richardson</t>
  </si>
  <si>
    <t>2nd St; becomes South St; then Alexander</t>
  </si>
  <si>
    <t>---</t>
  </si>
  <si>
    <t>101 off-ramp - left or straight depending on time of day</t>
  </si>
  <si>
    <t>* DAYTIME - WEST SIDE OF BRIDGE *</t>
  </si>
  <si>
    <r>
      <t xml:space="preserve">US-101 underpass - </t>
    </r>
    <r>
      <rPr>
        <b/>
        <sz val="10"/>
        <color indexed="8"/>
        <rFont val="Verdana"/>
        <family val="2"/>
      </rPr>
      <t>NARROW TUNNEL</t>
    </r>
  </si>
  <si>
    <t>Conzelman Rd - start up hill then immediately</t>
  </si>
  <si>
    <t>Goldgate Bridge Parking lot; continue onto west sidewalk</t>
  </si>
  <si>
    <t>Golden Gate Bridge Bike Path, cross bridge via west Sidewalk</t>
  </si>
  <si>
    <t>* NIGHTTIME - EAST SIDE OF BRIDGE *</t>
  </si>
  <si>
    <t>Sidewalk before Hwy 101 off-ramp. Follow sidewalk to Golden Gate Bridge east sidewalk</t>
  </si>
  <si>
    <t>Push red button to open gate; do not be alarmed by loud buzzer</t>
  </si>
  <si>
    <r>
      <t xml:space="preserve">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
</t>
    </r>
    <r>
      <rPr>
        <b/>
        <sz val="8"/>
        <color indexed="8"/>
        <rFont val="Verdana"/>
        <family val="2"/>
      </rPr>
      <t xml:space="preserve">
This speadsheet has the "Print Area" set to the columns on the left. Riders may have to reset the "Print Area" after modification</t>
    </r>
    <r>
      <rPr>
        <sz val="8"/>
        <color indexed="8"/>
        <rFont val="Verdana"/>
        <family val="2"/>
      </rPr>
      <t>. Note the easiest way to do this is to select the "columns" then use "Set Print Area".</t>
    </r>
  </si>
  <si>
    <t>Start Control: Golden Gate Bridge Toll Plaza
Open: +00:00  Close: +01:00</t>
  </si>
  <si>
    <t>Control #2: Bodega Country Store
Bodega, CA
Open: +03:00  Close: +06:48</t>
  </si>
  <si>
    <t>Control #3: Safeway
Guernville, CA
Open: +03:49  Close: +08:40</t>
  </si>
  <si>
    <t>Control #4: Valero Mini-Mart
Hopland, CA
Open: +06:19  Close: +14:16</t>
  </si>
  <si>
    <t>Control #5: Safeway
Pentaluma, CA
Open: +09:57  Close: +22:00</t>
  </si>
  <si>
    <t>Finish Control: Golden Gate Toll Plaza
Open: +12:08  Close: +27:00</t>
  </si>
  <si>
    <t>Finish Control - Golden Gate Bridge Plaza
Open: +12:08  Close: +27:00</t>
  </si>
  <si>
    <t/>
  </si>
  <si>
    <t>(SL) River Rd</t>
  </si>
  <si>
    <t>Main St</t>
  </si>
  <si>
    <t>(T,SS) Church St/Bohemian Hwy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</si>
</sst>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hh:mm"/>
    <numFmt numFmtId="166" formatCode="hh:mm"/>
  </numFmts>
  <fonts count="41">
    <font>
      <sz val="11"/>
      <color theme="1"/>
      <name val="Calibri"/>
      <family val="2"/>
    </font>
    <font>
      <sz val="11"/>
      <color indexed="8"/>
      <name val="Calibri"/>
      <family val="2"/>
    </font>
    <font>
      <sz val="8"/>
      <color indexed="8"/>
      <name val="Verdana"/>
      <family val="2"/>
    </font>
    <font>
      <b/>
      <sz val="10"/>
      <color indexed="8"/>
      <name val="Verdana"/>
      <family val="2"/>
    </font>
    <font>
      <b/>
      <sz val="8"/>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Verdana"/>
      <family val="2"/>
    </font>
    <font>
      <b/>
      <sz val="10"/>
      <color theme="1"/>
      <name val="Verdana"/>
      <family val="2"/>
    </font>
    <font>
      <sz val="8"/>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double"/>
      <bottom style="thin"/>
    </border>
    <border>
      <left>
        <color indexed="63"/>
      </left>
      <right>
        <color indexed="63"/>
      </right>
      <top style="thin"/>
      <bottom style="thin"/>
    </border>
    <border>
      <left style="thick"/>
      <right>
        <color indexed="63"/>
      </right>
      <top style="thick"/>
      <bottom>
        <color indexed="63"/>
      </bottom>
    </border>
    <border>
      <left style="thick"/>
      <right>
        <color indexed="63"/>
      </right>
      <top>
        <color indexed="63"/>
      </top>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6">
    <xf numFmtId="0" fontId="0" fillId="0" borderId="0" xfId="0" applyFont="1" applyAlignment="1">
      <alignment/>
    </xf>
    <xf numFmtId="0" fontId="38" fillId="0" borderId="0" xfId="0" applyFont="1" applyAlignment="1">
      <alignment/>
    </xf>
    <xf numFmtId="0" fontId="39" fillId="0" borderId="0" xfId="0" applyFont="1" applyAlignment="1">
      <alignment horizontal="center" vertical="center"/>
    </xf>
    <xf numFmtId="0" fontId="0" fillId="0" borderId="10" xfId="0" applyBorder="1" applyAlignment="1">
      <alignment/>
    </xf>
    <xf numFmtId="0" fontId="39" fillId="0" borderId="0" xfId="0" applyFont="1" applyBorder="1" applyAlignment="1">
      <alignment horizontal="center" vertical="center"/>
    </xf>
    <xf numFmtId="0" fontId="0" fillId="0" borderId="11" xfId="0" applyBorder="1" applyAlignment="1">
      <alignment/>
    </xf>
    <xf numFmtId="2" fontId="38" fillId="0" borderId="12" xfId="0" applyNumberFormat="1" applyFont="1" applyBorder="1" applyAlignment="1">
      <alignment horizontal="right" vertical="center"/>
    </xf>
    <xf numFmtId="164" fontId="38" fillId="0" borderId="12" xfId="0" applyNumberFormat="1" applyFont="1" applyBorder="1" applyAlignment="1">
      <alignment horizontal="right" vertical="center"/>
    </xf>
    <xf numFmtId="0" fontId="39" fillId="0" borderId="12" xfId="0" applyFont="1" applyBorder="1" applyAlignment="1">
      <alignment horizontal="center" vertical="center" wrapText="1"/>
    </xf>
    <xf numFmtId="0" fontId="39" fillId="0" borderId="12" xfId="0" applyFont="1" applyBorder="1" applyAlignment="1">
      <alignment vertical="center" wrapText="1"/>
    </xf>
    <xf numFmtId="2" fontId="38" fillId="0" borderId="13" xfId="0" applyNumberFormat="1" applyFont="1" applyBorder="1" applyAlignment="1">
      <alignment horizontal="right" vertical="center"/>
    </xf>
    <xf numFmtId="164" fontId="38" fillId="0" borderId="13" xfId="0" applyNumberFormat="1" applyFont="1" applyBorder="1" applyAlignment="1">
      <alignment horizontal="right" vertical="center"/>
    </xf>
    <xf numFmtId="0" fontId="38" fillId="0" borderId="13" xfId="0" applyFont="1" applyBorder="1" applyAlignment="1">
      <alignment horizontal="center" vertical="center" wrapText="1"/>
    </xf>
    <xf numFmtId="0" fontId="38" fillId="0" borderId="13" xfId="0" applyFont="1" applyBorder="1" applyAlignment="1">
      <alignment vertical="center" wrapText="1"/>
    </xf>
    <xf numFmtId="0" fontId="38" fillId="0" borderId="13" xfId="55" applyFont="1" applyBorder="1" applyAlignment="1">
      <alignment vertical="center" wrapText="1"/>
      <protection/>
    </xf>
    <xf numFmtId="0" fontId="38" fillId="0" borderId="13" xfId="55" applyFont="1" applyBorder="1" applyAlignment="1">
      <alignment horizontal="center" vertical="center" wrapText="1"/>
      <protection/>
    </xf>
    <xf numFmtId="0" fontId="39" fillId="0" borderId="13" xfId="0" applyFont="1" applyBorder="1" applyAlignment="1">
      <alignment horizontal="center" vertical="center" wrapText="1"/>
    </xf>
    <xf numFmtId="0" fontId="39" fillId="0" borderId="13" xfId="0" applyFont="1" applyBorder="1" applyAlignment="1">
      <alignment vertical="center" wrapText="1"/>
    </xf>
    <xf numFmtId="0" fontId="38" fillId="0" borderId="13" xfId="0" applyFont="1" applyBorder="1" applyAlignment="1" quotePrefix="1">
      <alignment horizontal="center" vertical="center" wrapText="1"/>
    </xf>
    <xf numFmtId="164" fontId="39" fillId="0" borderId="13" xfId="0" applyNumberFormat="1" applyFont="1" applyBorder="1" applyAlignment="1">
      <alignment horizontal="center" vertical="center" wrapText="1"/>
    </xf>
    <xf numFmtId="164" fontId="38" fillId="0" borderId="13" xfId="0" applyNumberFormat="1" applyFont="1" applyBorder="1" applyAlignment="1">
      <alignment horizontal="center" vertical="center" wrapText="1"/>
    </xf>
    <xf numFmtId="0" fontId="38" fillId="0" borderId="13" xfId="0" applyFont="1" applyBorder="1" applyAlignment="1">
      <alignment horizontal="left" vertical="center" wrapText="1"/>
    </xf>
    <xf numFmtId="0" fontId="38" fillId="0" borderId="13" xfId="0" applyFont="1" applyFill="1" applyBorder="1" applyAlignment="1">
      <alignment horizontal="center" vertical="center" wrapText="1"/>
    </xf>
    <xf numFmtId="0" fontId="40" fillId="0" borderId="14" xfId="0" applyFont="1" applyBorder="1" applyAlignment="1">
      <alignment horizontal="left" vertical="top" wrapText="1"/>
    </xf>
    <xf numFmtId="0" fontId="40" fillId="0" borderId="10" xfId="0" applyFont="1" applyBorder="1" applyAlignment="1">
      <alignment horizontal="left" vertical="top" wrapText="1"/>
    </xf>
    <xf numFmtId="0" fontId="40" fillId="0" borderId="15"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5"/>
  <sheetViews>
    <sheetView tabSelected="1" view="pageLayout" workbookViewId="0" topLeftCell="A25">
      <selection activeCell="C38" sqref="C38:E40"/>
    </sheetView>
  </sheetViews>
  <sheetFormatPr defaultColWidth="44.140625" defaultRowHeight="15"/>
  <cols>
    <col min="1" max="1" width="2.421875" style="0" customWidth="1"/>
    <col min="2" max="2" width="6.28125" style="0" hidden="1" customWidth="1"/>
    <col min="3" max="3" width="6.28125" style="0" customWidth="1"/>
    <col min="4" max="4" width="12.140625" style="0" customWidth="1"/>
    <col min="5" max="5" width="64.7109375" style="0" customWidth="1"/>
    <col min="6" max="6" width="6.28125" style="0" customWidth="1"/>
    <col min="7" max="7" width="9.140625" style="0" customWidth="1"/>
    <col min="8" max="8" width="42.140625" style="0" customWidth="1"/>
    <col min="9" max="9" width="0.9921875" style="0" customWidth="1"/>
    <col min="10" max="12" width="6.28125" style="0" customWidth="1"/>
    <col min="13" max="13" width="0.9921875" style="0" customWidth="1"/>
    <col min="14" max="246" width="9.140625" style="0" customWidth="1"/>
    <col min="247" max="247" width="2.421875" style="0" customWidth="1"/>
    <col min="248" max="249" width="6.28125" style="0" customWidth="1"/>
    <col min="250" max="250" width="12.140625" style="0" customWidth="1"/>
    <col min="251" max="251" width="64.7109375" style="0" customWidth="1"/>
    <col min="252" max="252" width="6.28125" style="0" customWidth="1"/>
    <col min="253" max="255" width="9.140625" style="0" customWidth="1"/>
  </cols>
  <sheetData>
    <row r="1" spans="1:13" ht="15.75" thickBot="1">
      <c r="A1" s="1"/>
      <c r="B1" s="2" t="s">
        <v>0</v>
      </c>
      <c r="C1" s="2" t="s">
        <v>1</v>
      </c>
      <c r="D1" s="2" t="s">
        <v>2</v>
      </c>
      <c r="E1" s="2" t="s">
        <v>3</v>
      </c>
      <c r="F1" s="2" t="s">
        <v>4</v>
      </c>
      <c r="I1" s="3"/>
      <c r="J1" s="4" t="s">
        <v>0</v>
      </c>
      <c r="K1" s="4" t="s">
        <v>1</v>
      </c>
      <c r="L1" s="4" t="s">
        <v>4</v>
      </c>
      <c r="M1" s="5"/>
    </row>
    <row r="2" spans="1:13" ht="27" thickBot="1" thickTop="1">
      <c r="A2" s="1"/>
      <c r="B2" s="6">
        <f aca="true" t="shared" si="0" ref="B2:B33">IF(ISNUMBER(F1),F1,"")</f>
      </c>
      <c r="C2" s="7">
        <v>0</v>
      </c>
      <c r="D2" s="8" t="s">
        <v>5</v>
      </c>
      <c r="E2" s="9" t="s">
        <v>117</v>
      </c>
      <c r="F2" s="6"/>
      <c r="I2" s="3"/>
      <c r="J2" s="6" t="s">
        <v>124</v>
      </c>
      <c r="K2" s="7">
        <f aca="true" t="shared" si="1" ref="K2:K33">IF(ISNUMBER(C2),C2*1.609344,"")</f>
        <v>0</v>
      </c>
      <c r="L2" s="6">
        <f aca="true" t="shared" si="2" ref="L2:L33">IF(ISNUMBER(F2),F2*1.609344,"")</f>
      </c>
      <c r="M2" s="5"/>
    </row>
    <row r="3" spans="1:13" ht="15.75" customHeight="1" thickTop="1">
      <c r="A3" s="1"/>
      <c r="B3" s="10">
        <f t="shared" si="0"/>
      </c>
      <c r="C3" s="11">
        <v>0</v>
      </c>
      <c r="D3" s="12" t="s">
        <v>6</v>
      </c>
      <c r="E3" s="13" t="s">
        <v>7</v>
      </c>
      <c r="F3" s="10">
        <f aca="true" t="shared" si="3" ref="F3:F32">C4-C3</f>
        <v>2.07</v>
      </c>
      <c r="H3" s="23" t="s">
        <v>116</v>
      </c>
      <c r="I3" s="3"/>
      <c r="J3" s="10">
        <f aca="true" t="shared" si="4" ref="J3:J33">IF(ISNUMBER(B3),B3*1.609344,"")</f>
      </c>
      <c r="K3" s="11">
        <f t="shared" si="1"/>
        <v>0</v>
      </c>
      <c r="L3" s="10">
        <f t="shared" si="2"/>
        <v>3.3313420799999998</v>
      </c>
      <c r="M3" s="5"/>
    </row>
    <row r="4" spans="1:13" ht="15">
      <c r="A4" s="1"/>
      <c r="B4" s="10">
        <f t="shared" si="0"/>
        <v>2.07</v>
      </c>
      <c r="C4" s="11">
        <v>2.07</v>
      </c>
      <c r="D4" s="12" t="s">
        <v>8</v>
      </c>
      <c r="E4" s="13" t="s">
        <v>9</v>
      </c>
      <c r="F4" s="10">
        <f t="shared" si="3"/>
        <v>0.03000000000000025</v>
      </c>
      <c r="H4" s="24"/>
      <c r="I4" s="3"/>
      <c r="J4" s="10">
        <f t="shared" si="4"/>
        <v>3.3313420799999998</v>
      </c>
      <c r="K4" s="11">
        <f t="shared" si="1"/>
        <v>3.3313420799999998</v>
      </c>
      <c r="L4" s="10">
        <f t="shared" si="2"/>
        <v>0.048280320000000404</v>
      </c>
      <c r="M4" s="5"/>
    </row>
    <row r="5" spans="1:13" ht="15">
      <c r="A5" s="1"/>
      <c r="B5" s="10">
        <f t="shared" si="0"/>
        <v>0.03000000000000025</v>
      </c>
      <c r="C5" s="11">
        <v>2.1</v>
      </c>
      <c r="D5" s="12" t="s">
        <v>10</v>
      </c>
      <c r="E5" s="13" t="s">
        <v>11</v>
      </c>
      <c r="F5" s="10">
        <f t="shared" si="3"/>
        <v>1.54</v>
      </c>
      <c r="H5" s="24"/>
      <c r="I5" s="3"/>
      <c r="J5" s="10">
        <f t="shared" si="4"/>
        <v>0.048280320000000404</v>
      </c>
      <c r="K5" s="11">
        <f t="shared" si="1"/>
        <v>3.3796224000000006</v>
      </c>
      <c r="L5" s="10">
        <f t="shared" si="2"/>
        <v>2.47838976</v>
      </c>
      <c r="M5" s="5"/>
    </row>
    <row r="6" spans="1:13" ht="15">
      <c r="A6" s="1"/>
      <c r="B6" s="10">
        <f t="shared" si="0"/>
        <v>1.54</v>
      </c>
      <c r="C6" s="11">
        <v>3.64</v>
      </c>
      <c r="D6" s="12" t="s">
        <v>8</v>
      </c>
      <c r="E6" s="13" t="s">
        <v>12</v>
      </c>
      <c r="F6" s="10">
        <f t="shared" si="3"/>
        <v>2.4099999999999997</v>
      </c>
      <c r="H6" s="24"/>
      <c r="I6" s="3"/>
      <c r="J6" s="10">
        <f t="shared" si="4"/>
        <v>2.47838976</v>
      </c>
      <c r="K6" s="11">
        <f t="shared" si="1"/>
        <v>5.85801216</v>
      </c>
      <c r="L6" s="10">
        <f t="shared" si="2"/>
        <v>3.8785190399999996</v>
      </c>
      <c r="M6" s="5"/>
    </row>
    <row r="7" spans="1:13" ht="15">
      <c r="A7" s="1"/>
      <c r="B7" s="10">
        <f t="shared" si="0"/>
        <v>2.4099999999999997</v>
      </c>
      <c r="C7" s="11">
        <v>6.05</v>
      </c>
      <c r="D7" s="12" t="s">
        <v>10</v>
      </c>
      <c r="E7" s="13" t="s">
        <v>13</v>
      </c>
      <c r="F7" s="10">
        <f t="shared" si="3"/>
        <v>2.3999999999999995</v>
      </c>
      <c r="H7" s="24"/>
      <c r="I7" s="3"/>
      <c r="J7" s="10">
        <f t="shared" si="4"/>
        <v>3.8785190399999996</v>
      </c>
      <c r="K7" s="11">
        <f t="shared" si="1"/>
        <v>9.7365312</v>
      </c>
      <c r="L7" s="10">
        <f t="shared" si="2"/>
        <v>3.8624255999999995</v>
      </c>
      <c r="M7" s="5"/>
    </row>
    <row r="8" spans="1:13" ht="15">
      <c r="A8" s="1"/>
      <c r="B8" s="10">
        <f t="shared" si="0"/>
        <v>2.3999999999999995</v>
      </c>
      <c r="C8" s="11">
        <v>8.45</v>
      </c>
      <c r="D8" s="12" t="s">
        <v>10</v>
      </c>
      <c r="E8" s="13" t="s">
        <v>14</v>
      </c>
      <c r="F8" s="10">
        <f t="shared" si="3"/>
        <v>0.11000000000000121</v>
      </c>
      <c r="H8" s="24"/>
      <c r="I8" s="3"/>
      <c r="J8" s="10">
        <f t="shared" si="4"/>
        <v>3.8624255999999995</v>
      </c>
      <c r="K8" s="11">
        <f t="shared" si="1"/>
        <v>13.5989568</v>
      </c>
      <c r="L8" s="10">
        <f t="shared" si="2"/>
        <v>0.17702784000000196</v>
      </c>
      <c r="M8" s="5"/>
    </row>
    <row r="9" spans="1:13" ht="25.5">
      <c r="A9" s="1"/>
      <c r="B9" s="10">
        <f t="shared" si="0"/>
        <v>0.11000000000000121</v>
      </c>
      <c r="C9" s="11">
        <v>8.56</v>
      </c>
      <c r="D9" s="12" t="s">
        <v>8</v>
      </c>
      <c r="E9" s="13" t="s">
        <v>15</v>
      </c>
      <c r="F9" s="10">
        <f t="shared" si="3"/>
        <v>4.59</v>
      </c>
      <c r="H9" s="24"/>
      <c r="I9" s="3"/>
      <c r="J9" s="10">
        <f t="shared" si="4"/>
        <v>0.17702784000000196</v>
      </c>
      <c r="K9" s="11">
        <f t="shared" si="1"/>
        <v>13.775984640000003</v>
      </c>
      <c r="L9" s="10">
        <f t="shared" si="2"/>
        <v>7.38688896</v>
      </c>
      <c r="M9" s="5"/>
    </row>
    <row r="10" spans="1:13" ht="25.5">
      <c r="A10" s="1"/>
      <c r="B10" s="10">
        <f t="shared" si="0"/>
        <v>4.59</v>
      </c>
      <c r="C10" s="11">
        <v>13.15</v>
      </c>
      <c r="D10" s="12" t="s">
        <v>10</v>
      </c>
      <c r="E10" s="14" t="s">
        <v>16</v>
      </c>
      <c r="F10" s="10">
        <f t="shared" si="3"/>
        <v>0.9000000000000004</v>
      </c>
      <c r="H10" s="24"/>
      <c r="I10" s="3"/>
      <c r="J10" s="10">
        <f t="shared" si="4"/>
        <v>7.38688896</v>
      </c>
      <c r="K10" s="11">
        <f t="shared" si="1"/>
        <v>21.1628736</v>
      </c>
      <c r="L10" s="10">
        <f t="shared" si="2"/>
        <v>1.4484096000000006</v>
      </c>
      <c r="M10" s="5"/>
    </row>
    <row r="11" spans="1:13" ht="15">
      <c r="A11" s="1"/>
      <c r="B11" s="10">
        <f t="shared" si="0"/>
        <v>0.9000000000000004</v>
      </c>
      <c r="C11" s="11">
        <v>14.05</v>
      </c>
      <c r="D11" s="12" t="s">
        <v>10</v>
      </c>
      <c r="E11" s="13" t="s">
        <v>17</v>
      </c>
      <c r="F11" s="10">
        <f t="shared" si="3"/>
        <v>0.09999999999999964</v>
      </c>
      <c r="H11" s="24"/>
      <c r="I11" s="3"/>
      <c r="J11" s="10">
        <f t="shared" si="4"/>
        <v>1.4484096000000006</v>
      </c>
      <c r="K11" s="11">
        <f t="shared" si="1"/>
        <v>22.611283200000003</v>
      </c>
      <c r="L11" s="10">
        <f t="shared" si="2"/>
        <v>0.16093439999999945</v>
      </c>
      <c r="M11" s="5"/>
    </row>
    <row r="12" spans="1:13" ht="15">
      <c r="A12" s="1"/>
      <c r="B12" s="10">
        <f t="shared" si="0"/>
        <v>0.09999999999999964</v>
      </c>
      <c r="C12" s="11">
        <v>14.15</v>
      </c>
      <c r="D12" s="12" t="s">
        <v>8</v>
      </c>
      <c r="E12" s="13" t="s">
        <v>18</v>
      </c>
      <c r="F12" s="10">
        <f t="shared" si="3"/>
        <v>0.5399999999999991</v>
      </c>
      <c r="H12" s="24"/>
      <c r="I12" s="3"/>
      <c r="J12" s="10">
        <f t="shared" si="4"/>
        <v>0.16093439999999945</v>
      </c>
      <c r="K12" s="11">
        <f t="shared" si="1"/>
        <v>22.7722176</v>
      </c>
      <c r="L12" s="10">
        <f t="shared" si="2"/>
        <v>0.8690457599999987</v>
      </c>
      <c r="M12" s="5"/>
    </row>
    <row r="13" spans="1:13" ht="15">
      <c r="A13" s="1"/>
      <c r="B13" s="10">
        <f t="shared" si="0"/>
        <v>0.5399999999999991</v>
      </c>
      <c r="C13" s="11">
        <v>14.69</v>
      </c>
      <c r="D13" s="12" t="s">
        <v>8</v>
      </c>
      <c r="E13" s="13" t="s">
        <v>19</v>
      </c>
      <c r="F13" s="10">
        <f t="shared" si="3"/>
        <v>0.0600000000000005</v>
      </c>
      <c r="H13" s="24"/>
      <c r="I13" s="3"/>
      <c r="J13" s="10">
        <f t="shared" si="4"/>
        <v>0.8690457599999987</v>
      </c>
      <c r="K13" s="11">
        <f t="shared" si="1"/>
        <v>23.64126336</v>
      </c>
      <c r="L13" s="10">
        <f t="shared" si="2"/>
        <v>0.09656064000000081</v>
      </c>
      <c r="M13" s="5"/>
    </row>
    <row r="14" spans="1:13" ht="15">
      <c r="A14" s="1"/>
      <c r="B14" s="10">
        <f t="shared" si="0"/>
        <v>0.0600000000000005</v>
      </c>
      <c r="C14" s="11">
        <v>14.75</v>
      </c>
      <c r="D14" s="12" t="s">
        <v>10</v>
      </c>
      <c r="E14" s="14" t="s">
        <v>20</v>
      </c>
      <c r="F14" s="10">
        <f t="shared" si="3"/>
        <v>0.5700000000000003</v>
      </c>
      <c r="H14" s="24"/>
      <c r="I14" s="3"/>
      <c r="J14" s="10">
        <f t="shared" si="4"/>
        <v>0.09656064000000081</v>
      </c>
      <c r="K14" s="11">
        <f t="shared" si="1"/>
        <v>23.737824000000003</v>
      </c>
      <c r="L14" s="10">
        <f t="shared" si="2"/>
        <v>0.9173260800000005</v>
      </c>
      <c r="M14" s="5"/>
    </row>
    <row r="15" spans="1:13" ht="15">
      <c r="A15" s="1"/>
      <c r="B15" s="10">
        <f t="shared" si="0"/>
        <v>0.5700000000000003</v>
      </c>
      <c r="C15" s="11">
        <v>15.32</v>
      </c>
      <c r="D15" s="12" t="s">
        <v>10</v>
      </c>
      <c r="E15" s="13" t="s">
        <v>21</v>
      </c>
      <c r="F15" s="10">
        <f t="shared" si="3"/>
        <v>0.3200000000000003</v>
      </c>
      <c r="H15" s="24"/>
      <c r="I15" s="3"/>
      <c r="J15" s="10">
        <f t="shared" si="4"/>
        <v>0.9173260800000005</v>
      </c>
      <c r="K15" s="11">
        <f t="shared" si="1"/>
        <v>24.655150080000002</v>
      </c>
      <c r="L15" s="10">
        <f t="shared" si="2"/>
        <v>0.5149900800000005</v>
      </c>
      <c r="M15" s="5"/>
    </row>
    <row r="16" spans="1:13" ht="15">
      <c r="A16" s="1"/>
      <c r="B16" s="10">
        <f t="shared" si="0"/>
        <v>0.3200000000000003</v>
      </c>
      <c r="C16" s="11">
        <v>15.64</v>
      </c>
      <c r="D16" s="12" t="s">
        <v>8</v>
      </c>
      <c r="E16" s="14" t="s">
        <v>22</v>
      </c>
      <c r="F16" s="10">
        <f t="shared" si="3"/>
        <v>0.2699999999999996</v>
      </c>
      <c r="H16" s="24"/>
      <c r="I16" s="3"/>
      <c r="J16" s="10">
        <f t="shared" si="4"/>
        <v>0.5149900800000005</v>
      </c>
      <c r="K16" s="11">
        <f t="shared" si="1"/>
        <v>25.170140160000003</v>
      </c>
      <c r="L16" s="10">
        <f t="shared" si="2"/>
        <v>0.43452287999999933</v>
      </c>
      <c r="M16" s="5"/>
    </row>
    <row r="17" spans="1:13" ht="15">
      <c r="A17" s="1"/>
      <c r="B17" s="10">
        <f t="shared" si="0"/>
        <v>0.2699999999999996</v>
      </c>
      <c r="C17" s="11">
        <v>15.91</v>
      </c>
      <c r="D17" s="15" t="s">
        <v>8</v>
      </c>
      <c r="E17" s="14" t="s">
        <v>23</v>
      </c>
      <c r="F17" s="10">
        <f t="shared" si="3"/>
        <v>0.6600000000000001</v>
      </c>
      <c r="H17" s="24"/>
      <c r="I17" s="3"/>
      <c r="J17" s="10">
        <f t="shared" si="4"/>
        <v>0.43452287999999933</v>
      </c>
      <c r="K17" s="11">
        <f t="shared" si="1"/>
        <v>25.604663040000002</v>
      </c>
      <c r="L17" s="10">
        <f t="shared" si="2"/>
        <v>1.0621670400000003</v>
      </c>
      <c r="M17" s="5"/>
    </row>
    <row r="18" spans="1:13" ht="15">
      <c r="A18" s="1"/>
      <c r="B18" s="10">
        <f t="shared" si="0"/>
        <v>0.6600000000000001</v>
      </c>
      <c r="C18" s="11">
        <v>16.57</v>
      </c>
      <c r="D18" s="12" t="s">
        <v>8</v>
      </c>
      <c r="E18" s="13" t="s">
        <v>24</v>
      </c>
      <c r="F18" s="10">
        <f t="shared" si="3"/>
        <v>0.00999999999999801</v>
      </c>
      <c r="H18" s="24"/>
      <c r="I18" s="3"/>
      <c r="J18" s="10">
        <f t="shared" si="4"/>
        <v>1.0621670400000003</v>
      </c>
      <c r="K18" s="11">
        <f t="shared" si="1"/>
        <v>26.666830080000004</v>
      </c>
      <c r="L18" s="10">
        <f t="shared" si="2"/>
        <v>0.016093439999996798</v>
      </c>
      <c r="M18" s="5"/>
    </row>
    <row r="19" spans="1:13" ht="25.5">
      <c r="A19" s="1"/>
      <c r="B19" s="10">
        <f t="shared" si="0"/>
        <v>0.00999999999999801</v>
      </c>
      <c r="C19" s="11">
        <v>16.58</v>
      </c>
      <c r="D19" s="12" t="s">
        <v>10</v>
      </c>
      <c r="E19" s="14" t="s">
        <v>25</v>
      </c>
      <c r="F19" s="10">
        <f t="shared" si="3"/>
        <v>0.39000000000000057</v>
      </c>
      <c r="H19" s="24"/>
      <c r="I19" s="3"/>
      <c r="J19" s="10">
        <f t="shared" si="4"/>
        <v>0.016093439999996798</v>
      </c>
      <c r="K19" s="11">
        <f t="shared" si="1"/>
        <v>26.68292352</v>
      </c>
      <c r="L19" s="10">
        <f t="shared" si="2"/>
        <v>0.627644160000001</v>
      </c>
      <c r="M19" s="5"/>
    </row>
    <row r="20" spans="1:13" ht="15.75" thickBot="1">
      <c r="A20" s="1"/>
      <c r="B20" s="10">
        <f t="shared" si="0"/>
        <v>0.39000000000000057</v>
      </c>
      <c r="C20" s="11">
        <v>16.97</v>
      </c>
      <c r="D20" s="12" t="s">
        <v>8</v>
      </c>
      <c r="E20" s="14" t="s">
        <v>26</v>
      </c>
      <c r="F20" s="10">
        <f t="shared" si="3"/>
        <v>0.019999999999999574</v>
      </c>
      <c r="H20" s="25"/>
      <c r="I20" s="3"/>
      <c r="J20" s="10">
        <f t="shared" si="4"/>
        <v>0.627644160000001</v>
      </c>
      <c r="K20" s="11">
        <f t="shared" si="1"/>
        <v>27.31056768</v>
      </c>
      <c r="L20" s="10">
        <f t="shared" si="2"/>
        <v>0.032186879999999314</v>
      </c>
      <c r="M20" s="5"/>
    </row>
    <row r="21" spans="1:13" ht="15.75" thickTop="1">
      <c r="A21" s="1"/>
      <c r="B21" s="10">
        <f t="shared" si="0"/>
        <v>0.019999999999999574</v>
      </c>
      <c r="C21" s="11">
        <v>16.99</v>
      </c>
      <c r="D21" s="12" t="s">
        <v>10</v>
      </c>
      <c r="E21" s="13" t="s">
        <v>27</v>
      </c>
      <c r="F21" s="10">
        <f t="shared" si="3"/>
        <v>5.130000000000003</v>
      </c>
      <c r="I21" s="3"/>
      <c r="J21" s="10">
        <f t="shared" si="4"/>
        <v>0.032186879999999314</v>
      </c>
      <c r="K21" s="11">
        <f t="shared" si="1"/>
        <v>27.34275456</v>
      </c>
      <c r="L21" s="10">
        <f t="shared" si="2"/>
        <v>8.255934720000004</v>
      </c>
      <c r="M21" s="5"/>
    </row>
    <row r="22" spans="1:13" ht="15">
      <c r="A22" s="1"/>
      <c r="B22" s="10">
        <f t="shared" si="0"/>
        <v>5.130000000000003</v>
      </c>
      <c r="C22" s="11">
        <v>22.12</v>
      </c>
      <c r="D22" s="12" t="s">
        <v>8</v>
      </c>
      <c r="E22" s="13" t="s">
        <v>28</v>
      </c>
      <c r="F22" s="10">
        <f t="shared" si="3"/>
        <v>7.629999999999999</v>
      </c>
      <c r="I22" s="3"/>
      <c r="J22" s="10">
        <f t="shared" si="4"/>
        <v>8.255934720000004</v>
      </c>
      <c r="K22" s="11">
        <f t="shared" si="1"/>
        <v>35.59868928</v>
      </c>
      <c r="L22" s="10">
        <f t="shared" si="2"/>
        <v>12.27929472</v>
      </c>
      <c r="M22" s="5"/>
    </row>
    <row r="23" spans="1:13" ht="15">
      <c r="A23" s="1"/>
      <c r="B23" s="10">
        <f t="shared" si="0"/>
        <v>7.629999999999999</v>
      </c>
      <c r="C23" s="11">
        <v>29.75</v>
      </c>
      <c r="D23" s="12" t="s">
        <v>8</v>
      </c>
      <c r="E23" s="13" t="s">
        <v>29</v>
      </c>
      <c r="F23" s="10">
        <f t="shared" si="3"/>
        <v>4.259999999999998</v>
      </c>
      <c r="I23" s="3"/>
      <c r="J23" s="10">
        <f t="shared" si="4"/>
        <v>12.27929472</v>
      </c>
      <c r="K23" s="11">
        <f t="shared" si="1"/>
        <v>47.877984000000005</v>
      </c>
      <c r="L23" s="10">
        <f t="shared" si="2"/>
        <v>6.8558054399999975</v>
      </c>
      <c r="M23" s="5"/>
    </row>
    <row r="24" spans="1:13" ht="15">
      <c r="A24" s="1"/>
      <c r="B24" s="10">
        <f t="shared" si="0"/>
        <v>4.259999999999998</v>
      </c>
      <c r="C24" s="11">
        <v>34.01</v>
      </c>
      <c r="D24" s="12" t="s">
        <v>10</v>
      </c>
      <c r="E24" s="13" t="s">
        <v>30</v>
      </c>
      <c r="F24" s="10">
        <f t="shared" si="3"/>
        <v>2.75</v>
      </c>
      <c r="I24" s="3"/>
      <c r="J24" s="10">
        <f t="shared" si="4"/>
        <v>6.8558054399999975</v>
      </c>
      <c r="K24" s="11">
        <f t="shared" si="1"/>
        <v>54.73378944</v>
      </c>
      <c r="L24" s="10">
        <f t="shared" si="2"/>
        <v>4.425696</v>
      </c>
      <c r="M24" s="5"/>
    </row>
    <row r="25" spans="1:13" ht="15">
      <c r="A25" s="1"/>
      <c r="B25" s="10">
        <f t="shared" si="0"/>
        <v>2.75</v>
      </c>
      <c r="C25" s="11">
        <v>36.76</v>
      </c>
      <c r="D25" s="12" t="s">
        <v>8</v>
      </c>
      <c r="E25" s="13" t="s">
        <v>31</v>
      </c>
      <c r="F25" s="10">
        <f t="shared" si="3"/>
        <v>2.5500000000000043</v>
      </c>
      <c r="I25" s="3"/>
      <c r="J25" s="10">
        <f t="shared" si="4"/>
        <v>4.425696</v>
      </c>
      <c r="K25" s="11">
        <f t="shared" si="1"/>
        <v>59.15948544</v>
      </c>
      <c r="L25" s="10">
        <f t="shared" si="2"/>
        <v>4.103827200000008</v>
      </c>
      <c r="M25" s="5"/>
    </row>
    <row r="26" spans="1:13" ht="15">
      <c r="A26" s="1"/>
      <c r="B26" s="10">
        <f t="shared" si="0"/>
        <v>2.5500000000000043</v>
      </c>
      <c r="C26" s="11">
        <v>39.31</v>
      </c>
      <c r="D26" s="12" t="s">
        <v>10</v>
      </c>
      <c r="E26" s="13" t="s">
        <v>32</v>
      </c>
      <c r="F26" s="10">
        <f t="shared" si="3"/>
        <v>9.57</v>
      </c>
      <c r="I26" s="3"/>
      <c r="J26" s="10">
        <f t="shared" si="4"/>
        <v>4.103827200000008</v>
      </c>
      <c r="K26" s="11">
        <f t="shared" si="1"/>
        <v>63.26331264000001</v>
      </c>
      <c r="L26" s="10">
        <f t="shared" si="2"/>
        <v>15.401422080000001</v>
      </c>
      <c r="M26" s="5"/>
    </row>
    <row r="27" spans="1:13" ht="15">
      <c r="A27" s="1"/>
      <c r="B27" s="10">
        <f t="shared" si="0"/>
        <v>9.57</v>
      </c>
      <c r="C27" s="11">
        <v>48.88</v>
      </c>
      <c r="D27" s="12" t="s">
        <v>10</v>
      </c>
      <c r="E27" s="13" t="s">
        <v>33</v>
      </c>
      <c r="F27" s="10">
        <f t="shared" si="3"/>
        <v>1.2399999999999949</v>
      </c>
      <c r="I27" s="3"/>
      <c r="J27" s="10">
        <f t="shared" si="4"/>
        <v>15.401422080000001</v>
      </c>
      <c r="K27" s="11">
        <f t="shared" si="1"/>
        <v>78.66473472000001</v>
      </c>
      <c r="L27" s="10">
        <f t="shared" si="2"/>
        <v>1.9955865599999918</v>
      </c>
      <c r="M27" s="5"/>
    </row>
    <row r="28" spans="1:13" ht="15">
      <c r="A28" s="1"/>
      <c r="B28" s="10">
        <f t="shared" si="0"/>
        <v>1.2399999999999949</v>
      </c>
      <c r="C28" s="11">
        <v>50.12</v>
      </c>
      <c r="D28" s="12" t="s">
        <v>8</v>
      </c>
      <c r="E28" s="13" t="s">
        <v>34</v>
      </c>
      <c r="F28" s="10">
        <f t="shared" si="3"/>
        <v>0.8700000000000045</v>
      </c>
      <c r="I28" s="3"/>
      <c r="J28" s="10">
        <f t="shared" si="4"/>
        <v>1.9955865599999918</v>
      </c>
      <c r="K28" s="11">
        <f t="shared" si="1"/>
        <v>80.66032128</v>
      </c>
      <c r="L28" s="10">
        <f t="shared" si="2"/>
        <v>1.4001292800000074</v>
      </c>
      <c r="M28" s="5"/>
    </row>
    <row r="29" spans="1:13" ht="15">
      <c r="A29" s="1"/>
      <c r="B29" s="10">
        <f t="shared" si="0"/>
        <v>0.8700000000000045</v>
      </c>
      <c r="C29" s="11">
        <v>50.99</v>
      </c>
      <c r="D29" s="12" t="s">
        <v>10</v>
      </c>
      <c r="E29" s="13" t="s">
        <v>35</v>
      </c>
      <c r="F29" s="10">
        <f t="shared" si="3"/>
        <v>0.3500000000000014</v>
      </c>
      <c r="I29" s="3"/>
      <c r="J29" s="10">
        <f t="shared" si="4"/>
        <v>1.4001292800000074</v>
      </c>
      <c r="K29" s="11">
        <f t="shared" si="1"/>
        <v>82.06045056</v>
      </c>
      <c r="L29" s="10">
        <f t="shared" si="2"/>
        <v>0.5632704000000023</v>
      </c>
      <c r="M29" s="5"/>
    </row>
    <row r="30" spans="1:13" ht="15">
      <c r="A30" s="1"/>
      <c r="B30" s="10">
        <f t="shared" si="0"/>
        <v>0.3500000000000014</v>
      </c>
      <c r="C30" s="11">
        <v>51.34</v>
      </c>
      <c r="D30" s="12" t="s">
        <v>8</v>
      </c>
      <c r="E30" s="13" t="s">
        <v>36</v>
      </c>
      <c r="F30" s="10">
        <f t="shared" si="3"/>
        <v>2.569999999999993</v>
      </c>
      <c r="I30" s="3"/>
      <c r="J30" s="10">
        <f t="shared" si="4"/>
        <v>0.5632704000000023</v>
      </c>
      <c r="K30" s="11">
        <f t="shared" si="1"/>
        <v>82.62372096000001</v>
      </c>
      <c r="L30" s="10">
        <f t="shared" si="2"/>
        <v>4.136014079999989</v>
      </c>
      <c r="M30" s="5"/>
    </row>
    <row r="31" spans="1:13" ht="15">
      <c r="A31" s="1"/>
      <c r="B31" s="10">
        <f t="shared" si="0"/>
        <v>2.569999999999993</v>
      </c>
      <c r="C31" s="11">
        <v>53.91</v>
      </c>
      <c r="D31" s="12" t="s">
        <v>10</v>
      </c>
      <c r="E31" s="13" t="s">
        <v>37</v>
      </c>
      <c r="F31" s="10">
        <f t="shared" si="3"/>
        <v>8.830000000000005</v>
      </c>
      <c r="I31" s="3"/>
      <c r="J31" s="10">
        <f t="shared" si="4"/>
        <v>4.136014079999989</v>
      </c>
      <c r="K31" s="11">
        <f t="shared" si="1"/>
        <v>86.75973504</v>
      </c>
      <c r="L31" s="10">
        <f t="shared" si="2"/>
        <v>14.210507520000009</v>
      </c>
      <c r="M31" s="5"/>
    </row>
    <row r="32" spans="1:13" ht="15">
      <c r="A32" s="1"/>
      <c r="B32" s="10">
        <f t="shared" si="0"/>
        <v>8.830000000000005</v>
      </c>
      <c r="C32" s="11">
        <v>62.74</v>
      </c>
      <c r="D32" s="12" t="s">
        <v>8</v>
      </c>
      <c r="E32" s="13" t="s">
        <v>38</v>
      </c>
      <c r="F32" s="10">
        <f t="shared" si="3"/>
        <v>0.6199999999999974</v>
      </c>
      <c r="I32" s="3"/>
      <c r="J32" s="10">
        <f t="shared" si="4"/>
        <v>14.210507520000009</v>
      </c>
      <c r="K32" s="11">
        <f t="shared" si="1"/>
        <v>100.97024256000002</v>
      </c>
      <c r="L32" s="10">
        <f t="shared" si="2"/>
        <v>0.9977932799999959</v>
      </c>
      <c r="M32" s="5"/>
    </row>
    <row r="33" spans="1:13" ht="38.25">
      <c r="A33" s="1"/>
      <c r="B33" s="10">
        <f t="shared" si="0"/>
        <v>0.6199999999999974</v>
      </c>
      <c r="C33" s="11">
        <v>63.36</v>
      </c>
      <c r="D33" s="16" t="s">
        <v>39</v>
      </c>
      <c r="E33" s="17" t="s">
        <v>118</v>
      </c>
      <c r="F33" s="10"/>
      <c r="I33" s="3"/>
      <c r="J33" s="10">
        <f t="shared" si="4"/>
        <v>0.9977932799999959</v>
      </c>
      <c r="K33" s="11">
        <f t="shared" si="1"/>
        <v>101.96803584</v>
      </c>
      <c r="L33" s="10">
        <f t="shared" si="2"/>
      </c>
      <c r="M33" s="5"/>
    </row>
    <row r="34" spans="1:13" ht="15">
      <c r="A34" s="1"/>
      <c r="B34" s="10">
        <f aca="true" t="shared" si="5" ref="B34:B47">IF(ISNUMBER(F33),F33,"")</f>
      </c>
      <c r="C34" s="11">
        <v>63.36</v>
      </c>
      <c r="D34" s="12" t="s">
        <v>6</v>
      </c>
      <c r="E34" s="13" t="s">
        <v>40</v>
      </c>
      <c r="F34" s="10">
        <f aca="true" t="shared" si="6" ref="F34:F48">C35-C34</f>
        <v>0.7399999999999949</v>
      </c>
      <c r="I34" s="3"/>
      <c r="J34" s="10">
        <f aca="true" t="shared" si="7" ref="J34:J67">IF(ISNUMBER(B34),B34*1.609344,"")</f>
      </c>
      <c r="K34" s="11">
        <f aca="true" t="shared" si="8" ref="K34:K67">IF(ISNUMBER(C34),C34*1.609344,"")</f>
        <v>101.96803584</v>
      </c>
      <c r="L34" s="10">
        <f aca="true" t="shared" si="9" ref="L34:L68">IF(ISNUMBER(F34),F34*1.609344,"")</f>
        <v>1.1909145599999917</v>
      </c>
      <c r="M34" s="5"/>
    </row>
    <row r="35" spans="1:13" ht="15">
      <c r="A35" s="1"/>
      <c r="B35" s="10">
        <f t="shared" si="5"/>
        <v>0.7399999999999949</v>
      </c>
      <c r="C35" s="11">
        <v>64.1</v>
      </c>
      <c r="D35" s="12" t="s">
        <v>10</v>
      </c>
      <c r="E35" s="13" t="s">
        <v>41</v>
      </c>
      <c r="F35" s="10">
        <f t="shared" si="6"/>
        <v>3.5</v>
      </c>
      <c r="I35" s="3"/>
      <c r="J35" s="10">
        <f t="shared" si="7"/>
        <v>1.1909145599999917</v>
      </c>
      <c r="K35" s="11">
        <f t="shared" si="8"/>
        <v>103.1589504</v>
      </c>
      <c r="L35" s="10">
        <f t="shared" si="9"/>
        <v>5.632704</v>
      </c>
      <c r="M35" s="5"/>
    </row>
    <row r="36" spans="1:13" ht="15">
      <c r="A36" s="1"/>
      <c r="B36" s="10">
        <f t="shared" si="5"/>
        <v>3.5</v>
      </c>
      <c r="C36" s="11">
        <v>67.6</v>
      </c>
      <c r="D36" s="12" t="s">
        <v>8</v>
      </c>
      <c r="E36" s="13" t="s">
        <v>42</v>
      </c>
      <c r="F36" s="10">
        <f t="shared" si="6"/>
        <v>1.9300000000000068</v>
      </c>
      <c r="I36" s="3"/>
      <c r="J36" s="10">
        <f t="shared" si="7"/>
        <v>5.632704</v>
      </c>
      <c r="K36" s="11">
        <f t="shared" si="8"/>
        <v>108.7916544</v>
      </c>
      <c r="L36" s="10">
        <f t="shared" si="9"/>
        <v>3.1060339200000113</v>
      </c>
      <c r="M36" s="5"/>
    </row>
    <row r="37" spans="1:13" ht="15">
      <c r="A37" s="1"/>
      <c r="B37" s="10">
        <f t="shared" si="5"/>
        <v>1.9300000000000068</v>
      </c>
      <c r="C37" s="11">
        <v>69.53</v>
      </c>
      <c r="D37" s="12" t="s">
        <v>10</v>
      </c>
      <c r="E37" s="13" t="s">
        <v>43</v>
      </c>
      <c r="F37" s="10">
        <f t="shared" si="6"/>
        <v>5.150000000000006</v>
      </c>
      <c r="I37" s="3"/>
      <c r="J37" s="10">
        <f aca="true" t="shared" si="10" ref="J37:J43">IF(ISNUMBER(B37),B37*1.609344,"")</f>
        <v>3.1060339200000113</v>
      </c>
      <c r="K37" s="11">
        <f aca="true" t="shared" si="11" ref="K37:K43">IF(ISNUMBER(C37),C37*1.609344,"")</f>
        <v>111.89768832000001</v>
      </c>
      <c r="L37" s="10">
        <f aca="true" t="shared" si="12" ref="L37:L43">IF(ISNUMBER(F37),F37*1.609344,"")</f>
        <v>8.288121600000009</v>
      </c>
      <c r="M37" s="5"/>
    </row>
    <row r="38" spans="1:13" ht="15">
      <c r="A38" s="1"/>
      <c r="B38" s="10">
        <f t="shared" si="5"/>
        <v>5.150000000000006</v>
      </c>
      <c r="C38" s="11">
        <v>74.68</v>
      </c>
      <c r="D38" s="12" t="s">
        <v>93</v>
      </c>
      <c r="E38" s="13" t="s">
        <v>126</v>
      </c>
      <c r="F38" s="10">
        <f t="shared" si="6"/>
        <v>1.4299999999999926</v>
      </c>
      <c r="I38" s="3"/>
      <c r="J38" s="10">
        <f t="shared" si="10"/>
        <v>8.288121600000009</v>
      </c>
      <c r="K38" s="11">
        <f t="shared" si="11"/>
        <v>120.18580992000003</v>
      </c>
      <c r="L38" s="10">
        <f t="shared" si="12"/>
        <v>2.301361919999988</v>
      </c>
      <c r="M38" s="5"/>
    </row>
    <row r="39" spans="1:13" ht="15">
      <c r="A39" s="1"/>
      <c r="B39" s="10">
        <f t="shared" si="5"/>
        <v>1.4299999999999926</v>
      </c>
      <c r="C39" s="11">
        <v>76.11</v>
      </c>
      <c r="D39" s="12" t="s">
        <v>10</v>
      </c>
      <c r="E39" s="13" t="s">
        <v>127</v>
      </c>
      <c r="F39" s="10">
        <f t="shared" si="6"/>
        <v>0.3200000000000074</v>
      </c>
      <c r="I39" s="3"/>
      <c r="J39" s="10">
        <f t="shared" si="10"/>
        <v>2.301361919999988</v>
      </c>
      <c r="K39" s="11">
        <f t="shared" si="11"/>
        <v>122.48717184</v>
      </c>
      <c r="L39" s="10">
        <f t="shared" si="12"/>
        <v>0.5149900800000119</v>
      </c>
      <c r="M39" s="5"/>
    </row>
    <row r="40" spans="1:13" ht="15">
      <c r="A40" s="1"/>
      <c r="B40" s="10">
        <f t="shared" si="5"/>
        <v>0.3200000000000074</v>
      </c>
      <c r="C40" s="11">
        <v>76.43</v>
      </c>
      <c r="D40" s="12" t="s">
        <v>8</v>
      </c>
      <c r="E40" s="13" t="s">
        <v>44</v>
      </c>
      <c r="F40" s="10">
        <f t="shared" si="6"/>
        <v>0.04999999999999716</v>
      </c>
      <c r="I40" s="3"/>
      <c r="J40" s="10">
        <f t="shared" si="10"/>
        <v>0.5149900800000119</v>
      </c>
      <c r="K40" s="11">
        <f t="shared" si="11"/>
        <v>123.00216192000002</v>
      </c>
      <c r="L40" s="10">
        <f t="shared" si="12"/>
        <v>0.08046719999999544</v>
      </c>
      <c r="M40" s="5"/>
    </row>
    <row r="41" spans="1:13" ht="15">
      <c r="A41" s="1"/>
      <c r="B41" s="10">
        <f t="shared" si="5"/>
        <v>0.04999999999999716</v>
      </c>
      <c r="C41" s="11">
        <v>76.48</v>
      </c>
      <c r="D41" s="12" t="s">
        <v>6</v>
      </c>
      <c r="E41" s="13" t="s">
        <v>45</v>
      </c>
      <c r="F41" s="10">
        <f t="shared" si="6"/>
        <v>4.049999999999997</v>
      </c>
      <c r="I41" s="3"/>
      <c r="J41" s="10">
        <f t="shared" si="10"/>
        <v>0.08046719999999544</v>
      </c>
      <c r="K41" s="11">
        <f t="shared" si="11"/>
        <v>123.08262912000002</v>
      </c>
      <c r="L41" s="10">
        <f t="shared" si="12"/>
        <v>6.517843199999996</v>
      </c>
      <c r="M41" s="5"/>
    </row>
    <row r="42" spans="1:13" ht="38.25">
      <c r="A42" s="1"/>
      <c r="B42" s="10">
        <f t="shared" si="5"/>
        <v>4.049999999999997</v>
      </c>
      <c r="C42" s="11">
        <v>80.53</v>
      </c>
      <c r="D42" s="16" t="s">
        <v>39</v>
      </c>
      <c r="E42" s="17" t="s">
        <v>119</v>
      </c>
      <c r="F42" s="10"/>
      <c r="I42" s="3"/>
      <c r="J42" s="10">
        <f t="shared" si="10"/>
        <v>6.517843199999996</v>
      </c>
      <c r="K42" s="11">
        <f t="shared" si="11"/>
        <v>129.60047232000002</v>
      </c>
      <c r="L42" s="10">
        <f t="shared" si="12"/>
      </c>
      <c r="M42" s="5"/>
    </row>
    <row r="43" spans="1:13" ht="15">
      <c r="A43" s="1"/>
      <c r="B43" s="10">
        <f t="shared" si="5"/>
      </c>
      <c r="C43" s="11">
        <v>80.53</v>
      </c>
      <c r="D43" s="12" t="s">
        <v>6</v>
      </c>
      <c r="E43" s="13" t="s">
        <v>46</v>
      </c>
      <c r="F43" s="10">
        <f t="shared" si="6"/>
        <v>0.3199999999999932</v>
      </c>
      <c r="I43" s="3"/>
      <c r="J43" s="10">
        <f t="shared" si="10"/>
      </c>
      <c r="K43" s="11">
        <f t="shared" si="11"/>
        <v>129.60047232000002</v>
      </c>
      <c r="L43" s="10">
        <f t="shared" si="12"/>
        <v>0.514990079999989</v>
      </c>
      <c r="M43" s="5"/>
    </row>
    <row r="44" spans="1:13" ht="15">
      <c r="A44" s="1"/>
      <c r="B44" s="10">
        <f t="shared" si="5"/>
        <v>0.3199999999999932</v>
      </c>
      <c r="C44" s="11">
        <v>80.85</v>
      </c>
      <c r="D44" s="12" t="s">
        <v>6</v>
      </c>
      <c r="E44" s="13" t="s">
        <v>125</v>
      </c>
      <c r="F44" s="10">
        <f t="shared" si="6"/>
        <v>4.900000000000006</v>
      </c>
      <c r="I44" s="3"/>
      <c r="J44" s="10">
        <f aca="true" t="shared" si="13" ref="J38:J50">IF(ISNUMBER(B44),B44*1.609344,"")</f>
        <v>0.514990079999989</v>
      </c>
      <c r="K44" s="11">
        <f aca="true" t="shared" si="14" ref="K38:K50">IF(ISNUMBER(C44),C44*1.609344,"")</f>
        <v>130.1154624</v>
      </c>
      <c r="L44" s="10">
        <f aca="true" t="shared" si="15" ref="L38:L50">IF(ISNUMBER(F44),F44*1.609344,"")</f>
        <v>7.88578560000001</v>
      </c>
      <c r="M44" s="5"/>
    </row>
    <row r="45" spans="1:13" ht="15">
      <c r="A45" s="1"/>
      <c r="B45" s="10">
        <f t="shared" si="5"/>
        <v>4.900000000000006</v>
      </c>
      <c r="C45" s="11">
        <v>85.75</v>
      </c>
      <c r="D45" s="12" t="s">
        <v>8</v>
      </c>
      <c r="E45" s="13" t="s">
        <v>47</v>
      </c>
      <c r="F45" s="10">
        <f t="shared" si="6"/>
        <v>0.20000000000000284</v>
      </c>
      <c r="I45" s="3"/>
      <c r="J45" s="10">
        <f t="shared" si="13"/>
        <v>7.88578560000001</v>
      </c>
      <c r="K45" s="11">
        <f t="shared" si="14"/>
        <v>138.001248</v>
      </c>
      <c r="L45" s="10">
        <f t="shared" si="15"/>
        <v>0.3218688000000046</v>
      </c>
      <c r="M45" s="5"/>
    </row>
    <row r="46" spans="1:13" ht="15">
      <c r="A46" s="1"/>
      <c r="B46" s="10">
        <f t="shared" si="5"/>
        <v>0.20000000000000284</v>
      </c>
      <c r="C46" s="11">
        <v>85.95</v>
      </c>
      <c r="D46" s="12" t="s">
        <v>8</v>
      </c>
      <c r="E46" s="13" t="s">
        <v>48</v>
      </c>
      <c r="F46" s="10">
        <f t="shared" si="6"/>
        <v>11.670000000000002</v>
      </c>
      <c r="I46" s="3"/>
      <c r="J46" s="10">
        <f t="shared" si="13"/>
        <v>0.3218688000000046</v>
      </c>
      <c r="K46" s="11">
        <f t="shared" si="14"/>
        <v>138.3231168</v>
      </c>
      <c r="L46" s="10">
        <f t="shared" si="15"/>
        <v>18.781044480000006</v>
      </c>
      <c r="M46" s="5"/>
    </row>
    <row r="47" spans="1:13" ht="15">
      <c r="A47" s="1"/>
      <c r="B47" s="10">
        <f t="shared" si="5"/>
        <v>11.670000000000002</v>
      </c>
      <c r="C47" s="11">
        <v>97.62</v>
      </c>
      <c r="D47" s="12" t="s">
        <v>10</v>
      </c>
      <c r="E47" s="13" t="s">
        <v>49</v>
      </c>
      <c r="F47" s="10">
        <f t="shared" si="6"/>
        <v>4.909999999999997</v>
      </c>
      <c r="I47" s="3"/>
      <c r="J47" s="10">
        <f t="shared" si="13"/>
        <v>18.781044480000006</v>
      </c>
      <c r="K47" s="11">
        <f t="shared" si="14"/>
        <v>157.10416128000003</v>
      </c>
      <c r="L47" s="10">
        <f t="shared" si="15"/>
        <v>7.901879039999995</v>
      </c>
      <c r="M47" s="5"/>
    </row>
    <row r="48" spans="1:13" ht="15">
      <c r="A48" s="1"/>
      <c r="B48" s="10">
        <f aca="true" t="shared" si="16" ref="B48:B68">IF(ISNUMBER(F47),F47,"")</f>
        <v>4.909999999999997</v>
      </c>
      <c r="C48" s="11">
        <v>102.53</v>
      </c>
      <c r="D48" s="12" t="s">
        <v>8</v>
      </c>
      <c r="E48" s="13" t="s">
        <v>50</v>
      </c>
      <c r="F48" s="10">
        <f t="shared" si="6"/>
        <v>0.7399999999999949</v>
      </c>
      <c r="I48" s="3"/>
      <c r="J48" s="10">
        <f t="shared" si="13"/>
        <v>7.901879039999995</v>
      </c>
      <c r="K48" s="11">
        <f t="shared" si="14"/>
        <v>165.00604032</v>
      </c>
      <c r="L48" s="10">
        <f t="shared" si="15"/>
        <v>1.1909145599999917</v>
      </c>
      <c r="M48" s="5"/>
    </row>
    <row r="49" spans="1:13" ht="15">
      <c r="A49" s="1"/>
      <c r="B49" s="10">
        <f t="shared" si="16"/>
        <v>0.7399999999999949</v>
      </c>
      <c r="C49" s="11">
        <v>103.27</v>
      </c>
      <c r="D49" s="12" t="s">
        <v>10</v>
      </c>
      <c r="E49" s="13" t="s">
        <v>51</v>
      </c>
      <c r="F49" s="10">
        <f aca="true" t="shared" si="17" ref="F49:F55">C50-C49</f>
        <v>5.340000000000003</v>
      </c>
      <c r="I49" s="3"/>
      <c r="J49" s="10">
        <f t="shared" si="13"/>
        <v>1.1909145599999917</v>
      </c>
      <c r="K49" s="11">
        <f t="shared" si="14"/>
        <v>166.19695488</v>
      </c>
      <c r="L49" s="10">
        <f t="shared" si="15"/>
        <v>8.593896960000006</v>
      </c>
      <c r="M49" s="5"/>
    </row>
    <row r="50" spans="1:13" ht="15">
      <c r="A50" s="1"/>
      <c r="B50" s="10">
        <f t="shared" si="16"/>
        <v>5.340000000000003</v>
      </c>
      <c r="C50" s="11">
        <v>108.61</v>
      </c>
      <c r="D50" s="12" t="s">
        <v>8</v>
      </c>
      <c r="E50" s="13" t="s">
        <v>52</v>
      </c>
      <c r="F50" s="10">
        <f t="shared" si="17"/>
        <v>5.150000000000006</v>
      </c>
      <c r="I50" s="3"/>
      <c r="J50" s="10">
        <f t="shared" si="13"/>
        <v>8.593896960000006</v>
      </c>
      <c r="K50" s="11">
        <f t="shared" si="14"/>
        <v>174.79085184000002</v>
      </c>
      <c r="L50" s="10">
        <f t="shared" si="15"/>
        <v>8.288121600000009</v>
      </c>
      <c r="M50" s="5"/>
    </row>
    <row r="51" spans="1:13" ht="15">
      <c r="A51" s="1"/>
      <c r="B51" s="10">
        <f t="shared" si="16"/>
        <v>5.150000000000006</v>
      </c>
      <c r="C51" s="11">
        <v>113.76</v>
      </c>
      <c r="D51" s="12" t="s">
        <v>6</v>
      </c>
      <c r="E51" s="13" t="s">
        <v>53</v>
      </c>
      <c r="F51" s="10">
        <f t="shared" si="17"/>
        <v>0.5999999999999943</v>
      </c>
      <c r="I51" s="3"/>
      <c r="J51" s="10">
        <f t="shared" si="7"/>
        <v>8.288121600000009</v>
      </c>
      <c r="K51" s="11">
        <f t="shared" si="8"/>
        <v>183.07897344000003</v>
      </c>
      <c r="L51" s="10">
        <f t="shared" si="9"/>
        <v>0.9656063999999909</v>
      </c>
      <c r="M51" s="5"/>
    </row>
    <row r="52" spans="1:13" ht="25.5">
      <c r="A52" s="1"/>
      <c r="B52" s="10">
        <f t="shared" si="16"/>
        <v>0.5999999999999943</v>
      </c>
      <c r="C52" s="11">
        <v>114.36</v>
      </c>
      <c r="D52" s="12" t="s">
        <v>54</v>
      </c>
      <c r="E52" s="13" t="s">
        <v>55</v>
      </c>
      <c r="F52" s="10">
        <f t="shared" si="17"/>
        <v>2.5400000000000063</v>
      </c>
      <c r="I52" s="3"/>
      <c r="J52" s="10">
        <f t="shared" si="7"/>
        <v>0.9656063999999909</v>
      </c>
      <c r="K52" s="11">
        <f t="shared" si="8"/>
        <v>184.04457984</v>
      </c>
      <c r="L52" s="10">
        <f t="shared" si="9"/>
        <v>4.0877337600000105</v>
      </c>
      <c r="M52" s="5"/>
    </row>
    <row r="53" spans="1:13" ht="15">
      <c r="A53" s="1"/>
      <c r="B53" s="10">
        <f t="shared" si="16"/>
        <v>2.5400000000000063</v>
      </c>
      <c r="C53" s="11">
        <v>116.9</v>
      </c>
      <c r="D53" s="12" t="s">
        <v>10</v>
      </c>
      <c r="E53" s="13" t="s">
        <v>56</v>
      </c>
      <c r="F53" s="10">
        <f t="shared" si="17"/>
        <v>7.179999999999993</v>
      </c>
      <c r="I53" s="3"/>
      <c r="J53" s="10">
        <f t="shared" si="7"/>
        <v>4.0877337600000105</v>
      </c>
      <c r="K53" s="11">
        <f t="shared" si="8"/>
        <v>188.13231360000003</v>
      </c>
      <c r="L53" s="10">
        <f t="shared" si="9"/>
        <v>11.55508991999999</v>
      </c>
      <c r="M53" s="5"/>
    </row>
    <row r="54" spans="1:13" ht="15">
      <c r="A54" s="1"/>
      <c r="B54" s="10">
        <f t="shared" si="16"/>
        <v>7.179999999999993</v>
      </c>
      <c r="C54" s="11">
        <v>124.08</v>
      </c>
      <c r="D54" s="12" t="s">
        <v>8</v>
      </c>
      <c r="E54" s="13" t="s">
        <v>57</v>
      </c>
      <c r="F54" s="10">
        <f t="shared" si="17"/>
        <v>9.070000000000007</v>
      </c>
      <c r="I54" s="3"/>
      <c r="J54" s="10">
        <f t="shared" si="7"/>
        <v>11.55508991999999</v>
      </c>
      <c r="K54" s="11">
        <f t="shared" si="8"/>
        <v>199.68740352</v>
      </c>
      <c r="L54" s="10">
        <f t="shared" si="9"/>
        <v>14.596750080000012</v>
      </c>
      <c r="M54" s="5"/>
    </row>
    <row r="55" spans="1:13" ht="15">
      <c r="A55" s="1"/>
      <c r="B55" s="10">
        <f t="shared" si="16"/>
        <v>9.070000000000007</v>
      </c>
      <c r="C55" s="11">
        <v>133.15</v>
      </c>
      <c r="D55" s="12" t="s">
        <v>10</v>
      </c>
      <c r="E55" s="13" t="s">
        <v>58</v>
      </c>
      <c r="F55" s="10">
        <f t="shared" si="17"/>
        <v>0.07999999999998408</v>
      </c>
      <c r="I55" s="3"/>
      <c r="J55" s="10">
        <f t="shared" si="7"/>
        <v>14.596750080000012</v>
      </c>
      <c r="K55" s="11">
        <f t="shared" si="8"/>
        <v>214.28415360000002</v>
      </c>
      <c r="L55" s="10">
        <f t="shared" si="9"/>
        <v>0.12874751999997439</v>
      </c>
      <c r="M55" s="5"/>
    </row>
    <row r="56" spans="1:13" ht="38.25">
      <c r="A56" s="1"/>
      <c r="B56" s="10">
        <f t="shared" si="16"/>
        <v>0.07999999999998408</v>
      </c>
      <c r="C56" s="11">
        <v>133.23</v>
      </c>
      <c r="D56" s="16" t="s">
        <v>39</v>
      </c>
      <c r="E56" s="17" t="s">
        <v>120</v>
      </c>
      <c r="F56" s="10"/>
      <c r="I56" s="3"/>
      <c r="J56" s="10">
        <f t="shared" si="7"/>
        <v>0.12874751999997439</v>
      </c>
      <c r="K56" s="11">
        <f t="shared" si="8"/>
        <v>214.41290112</v>
      </c>
      <c r="L56" s="10">
        <f t="shared" si="9"/>
      </c>
      <c r="M56" s="5"/>
    </row>
    <row r="57" spans="1:13" ht="15">
      <c r="A57" s="1"/>
      <c r="B57" s="10">
        <f t="shared" si="16"/>
      </c>
      <c r="C57" s="11">
        <v>133.23</v>
      </c>
      <c r="D57" s="12" t="s">
        <v>8</v>
      </c>
      <c r="E57" s="13" t="s">
        <v>59</v>
      </c>
      <c r="F57" s="10">
        <f aca="true" t="shared" si="18" ref="F57:F79">C58-C57</f>
        <v>0.7400000000000091</v>
      </c>
      <c r="I57" s="3"/>
      <c r="J57" s="10">
        <f t="shared" si="7"/>
      </c>
      <c r="K57" s="11">
        <f t="shared" si="8"/>
        <v>214.41290112</v>
      </c>
      <c r="L57" s="10">
        <f t="shared" si="9"/>
        <v>1.1909145600000146</v>
      </c>
      <c r="M57" s="5"/>
    </row>
    <row r="58" spans="1:13" ht="15">
      <c r="A58" s="1"/>
      <c r="B58" s="10">
        <f t="shared" si="16"/>
        <v>0.7400000000000091</v>
      </c>
      <c r="C58" s="11">
        <v>133.97</v>
      </c>
      <c r="D58" s="12" t="s">
        <v>8</v>
      </c>
      <c r="E58" s="13" t="s">
        <v>60</v>
      </c>
      <c r="F58" s="10">
        <f t="shared" si="18"/>
        <v>1.8000000000000114</v>
      </c>
      <c r="I58" s="3"/>
      <c r="J58" s="10">
        <f t="shared" si="7"/>
        <v>1.1909145600000146</v>
      </c>
      <c r="K58" s="11">
        <f t="shared" si="8"/>
        <v>215.60381568000003</v>
      </c>
      <c r="L58" s="10">
        <f t="shared" si="9"/>
        <v>2.8968192000000186</v>
      </c>
      <c r="M58" s="5"/>
    </row>
    <row r="59" spans="1:13" ht="15">
      <c r="A59" s="1"/>
      <c r="B59" s="10">
        <f t="shared" si="16"/>
        <v>1.8000000000000114</v>
      </c>
      <c r="C59" s="11">
        <v>135.77</v>
      </c>
      <c r="D59" s="12" t="s">
        <v>10</v>
      </c>
      <c r="E59" s="13" t="s">
        <v>61</v>
      </c>
      <c r="F59" s="10">
        <f t="shared" si="18"/>
        <v>8.530000000000001</v>
      </c>
      <c r="I59" s="3"/>
      <c r="J59" s="10">
        <f t="shared" si="7"/>
        <v>2.8968192000000186</v>
      </c>
      <c r="K59" s="11">
        <f t="shared" si="8"/>
        <v>218.50063488000004</v>
      </c>
      <c r="L59" s="10">
        <f t="shared" si="9"/>
        <v>13.727704320000003</v>
      </c>
      <c r="M59" s="5"/>
    </row>
    <row r="60" spans="1:13" ht="15">
      <c r="A60" s="1"/>
      <c r="B60" s="10">
        <f t="shared" si="16"/>
        <v>8.530000000000001</v>
      </c>
      <c r="C60" s="11">
        <v>144.3</v>
      </c>
      <c r="D60" s="12" t="s">
        <v>8</v>
      </c>
      <c r="E60" s="13" t="s">
        <v>62</v>
      </c>
      <c r="F60" s="10">
        <f t="shared" si="18"/>
        <v>0.07999999999998408</v>
      </c>
      <c r="I60" s="3"/>
      <c r="J60" s="10">
        <f t="shared" si="7"/>
        <v>13.727704320000003</v>
      </c>
      <c r="K60" s="11">
        <f t="shared" si="8"/>
        <v>232.22833920000002</v>
      </c>
      <c r="L60" s="10">
        <f t="shared" si="9"/>
        <v>0.12874751999997439</v>
      </c>
      <c r="M60" s="5"/>
    </row>
    <row r="61" spans="1:13" ht="15">
      <c r="A61" s="1"/>
      <c r="B61" s="10">
        <f t="shared" si="16"/>
        <v>0.07999999999998408</v>
      </c>
      <c r="C61" s="11">
        <v>144.38</v>
      </c>
      <c r="D61" s="12" t="s">
        <v>10</v>
      </c>
      <c r="E61" s="13" t="s">
        <v>63</v>
      </c>
      <c r="F61" s="10">
        <f t="shared" si="18"/>
        <v>0.21000000000003638</v>
      </c>
      <c r="I61" s="3"/>
      <c r="J61" s="10">
        <f t="shared" si="7"/>
        <v>0.12874751999997439</v>
      </c>
      <c r="K61" s="11">
        <f t="shared" si="8"/>
        <v>232.35708672</v>
      </c>
      <c r="L61" s="10">
        <f t="shared" si="9"/>
        <v>0.3379622400000586</v>
      </c>
      <c r="M61" s="5"/>
    </row>
    <row r="62" spans="1:13" ht="15">
      <c r="A62" s="1"/>
      <c r="B62" s="10">
        <f t="shared" si="16"/>
        <v>0.21000000000003638</v>
      </c>
      <c r="C62" s="11">
        <v>144.59000000000003</v>
      </c>
      <c r="D62" s="12" t="s">
        <v>8</v>
      </c>
      <c r="E62" s="13" t="s">
        <v>64</v>
      </c>
      <c r="F62" s="10">
        <f t="shared" si="18"/>
        <v>3.119999999999976</v>
      </c>
      <c r="I62" s="3"/>
      <c r="J62" s="10">
        <f t="shared" si="7"/>
        <v>0.3379622400000586</v>
      </c>
      <c r="K62" s="11">
        <f t="shared" si="8"/>
        <v>232.69504896000007</v>
      </c>
      <c r="L62" s="10">
        <f t="shared" si="9"/>
        <v>5.021153279999962</v>
      </c>
      <c r="M62" s="5"/>
    </row>
    <row r="63" spans="1:13" ht="15">
      <c r="A63" s="1"/>
      <c r="B63" s="10">
        <f t="shared" si="16"/>
        <v>3.119999999999976</v>
      </c>
      <c r="C63" s="11">
        <v>147.71</v>
      </c>
      <c r="D63" s="12" t="s">
        <v>8</v>
      </c>
      <c r="E63" s="13" t="s">
        <v>65</v>
      </c>
      <c r="F63" s="10">
        <f t="shared" si="18"/>
        <v>0.960000000000008</v>
      </c>
      <c r="I63" s="3"/>
      <c r="J63" s="10">
        <f t="shared" si="7"/>
        <v>5.021153279999962</v>
      </c>
      <c r="K63" s="11">
        <f t="shared" si="8"/>
        <v>237.71620224000003</v>
      </c>
      <c r="L63" s="10">
        <f t="shared" si="9"/>
        <v>1.544970240000013</v>
      </c>
      <c r="M63" s="5"/>
    </row>
    <row r="64" spans="1:13" ht="15">
      <c r="A64" s="1"/>
      <c r="B64" s="10">
        <f t="shared" si="16"/>
        <v>0.960000000000008</v>
      </c>
      <c r="C64" s="11">
        <v>148.67000000000002</v>
      </c>
      <c r="D64" s="12" t="s">
        <v>8</v>
      </c>
      <c r="E64" s="13" t="s">
        <v>66</v>
      </c>
      <c r="F64" s="10">
        <f t="shared" si="18"/>
        <v>0.8300000000000125</v>
      </c>
      <c r="I64" s="3"/>
      <c r="J64" s="10">
        <f t="shared" si="7"/>
        <v>1.544970240000013</v>
      </c>
      <c r="K64" s="11">
        <f t="shared" si="8"/>
        <v>239.26117248000003</v>
      </c>
      <c r="L64" s="10">
        <f t="shared" si="9"/>
        <v>1.3357555200000202</v>
      </c>
      <c r="M64" s="5"/>
    </row>
    <row r="65" spans="1:13" ht="15">
      <c r="A65" s="1"/>
      <c r="B65" s="10">
        <f t="shared" si="16"/>
        <v>0.8300000000000125</v>
      </c>
      <c r="C65" s="11">
        <v>149.50000000000003</v>
      </c>
      <c r="D65" s="12" t="s">
        <v>10</v>
      </c>
      <c r="E65" s="13" t="s">
        <v>67</v>
      </c>
      <c r="F65" s="10">
        <f t="shared" si="18"/>
        <v>6.189999999999998</v>
      </c>
      <c r="I65" s="3"/>
      <c r="J65" s="10">
        <f t="shared" si="7"/>
        <v>1.3357555200000202</v>
      </c>
      <c r="K65" s="11">
        <f t="shared" si="8"/>
        <v>240.59692800000005</v>
      </c>
      <c r="L65" s="10">
        <f t="shared" si="9"/>
        <v>9.961839359999997</v>
      </c>
      <c r="M65" s="5"/>
    </row>
    <row r="66" spans="1:13" ht="15">
      <c r="A66" s="1"/>
      <c r="B66" s="10">
        <f t="shared" si="16"/>
        <v>6.189999999999998</v>
      </c>
      <c r="C66" s="11">
        <v>155.69000000000003</v>
      </c>
      <c r="D66" s="12" t="s">
        <v>6</v>
      </c>
      <c r="E66" s="13" t="s">
        <v>68</v>
      </c>
      <c r="F66" s="10">
        <f t="shared" si="18"/>
        <v>3.6200000000000045</v>
      </c>
      <c r="I66" s="3"/>
      <c r="J66" s="10">
        <f t="shared" si="7"/>
        <v>9.961839359999997</v>
      </c>
      <c r="K66" s="11">
        <f t="shared" si="8"/>
        <v>250.55876736000005</v>
      </c>
      <c r="L66" s="10">
        <f t="shared" si="9"/>
        <v>5.825825280000008</v>
      </c>
      <c r="M66" s="5"/>
    </row>
    <row r="67" spans="1:13" ht="15">
      <c r="A67" s="1"/>
      <c r="B67" s="10">
        <f t="shared" si="16"/>
        <v>3.6200000000000045</v>
      </c>
      <c r="C67" s="11">
        <v>159.31000000000003</v>
      </c>
      <c r="D67" s="12" t="s">
        <v>10</v>
      </c>
      <c r="E67" s="13" t="s">
        <v>69</v>
      </c>
      <c r="F67" s="10">
        <f t="shared" si="18"/>
        <v>6.6200000000000045</v>
      </c>
      <c r="I67" s="3"/>
      <c r="J67" s="10">
        <f t="shared" si="7"/>
        <v>5.825825280000008</v>
      </c>
      <c r="K67" s="11">
        <f t="shared" si="8"/>
        <v>256.38459264000005</v>
      </c>
      <c r="L67" s="10">
        <f t="shared" si="9"/>
        <v>10.653857280000008</v>
      </c>
      <c r="M67" s="5"/>
    </row>
    <row r="68" spans="1:13" ht="15">
      <c r="A68" s="1"/>
      <c r="B68" s="10">
        <f t="shared" si="16"/>
        <v>6.6200000000000045</v>
      </c>
      <c r="C68" s="11">
        <v>165.93000000000004</v>
      </c>
      <c r="D68" s="12" t="s">
        <v>10</v>
      </c>
      <c r="E68" s="13" t="s">
        <v>70</v>
      </c>
      <c r="F68" s="10">
        <f t="shared" si="18"/>
        <v>3.8400000000000034</v>
      </c>
      <c r="I68" s="3"/>
      <c r="J68" s="10">
        <f aca="true" t="shared" si="19" ref="J68:J99">IF(ISNUMBER(B68),B68*1.609344,"")</f>
        <v>10.653857280000008</v>
      </c>
      <c r="K68" s="11">
        <f aca="true" t="shared" si="20" ref="K68:K99">IF(ISNUMBER(C68),C68*1.609344,"")</f>
        <v>267.03844992000006</v>
      </c>
      <c r="L68" s="10">
        <f t="shared" si="9"/>
        <v>6.1798809600000055</v>
      </c>
      <c r="M68" s="5"/>
    </row>
    <row r="69" spans="1:13" ht="15">
      <c r="A69" s="1"/>
      <c r="B69" s="10">
        <f aca="true" t="shared" si="21" ref="B69:B100">IF(ISNUMBER(F68),F68,"")</f>
        <v>3.8400000000000034</v>
      </c>
      <c r="C69" s="11">
        <v>169.77000000000004</v>
      </c>
      <c r="D69" s="12" t="s">
        <v>8</v>
      </c>
      <c r="E69" s="13" t="s">
        <v>71</v>
      </c>
      <c r="F69" s="10">
        <f t="shared" si="18"/>
        <v>8.050000000000011</v>
      </c>
      <c r="I69" s="3"/>
      <c r="J69" s="10">
        <f t="shared" si="19"/>
        <v>6.1798809600000055</v>
      </c>
      <c r="K69" s="11">
        <f t="shared" si="20"/>
        <v>273.21833088000005</v>
      </c>
      <c r="L69" s="10">
        <f aca="true" t="shared" si="22" ref="L69:L100">IF(ISNUMBER(F69),F69*1.609344,"")</f>
        <v>12.95521920000002</v>
      </c>
      <c r="M69" s="5"/>
    </row>
    <row r="70" spans="1:13" ht="15">
      <c r="A70" s="1"/>
      <c r="B70" s="10">
        <f t="shared" si="21"/>
        <v>8.050000000000011</v>
      </c>
      <c r="C70" s="11">
        <v>177.82000000000005</v>
      </c>
      <c r="D70" s="12" t="s">
        <v>8</v>
      </c>
      <c r="E70" s="13" t="s">
        <v>72</v>
      </c>
      <c r="F70" s="10">
        <f t="shared" si="18"/>
        <v>1.039999999999992</v>
      </c>
      <c r="I70" s="3"/>
      <c r="J70" s="10">
        <f t="shared" si="19"/>
        <v>12.95521920000002</v>
      </c>
      <c r="K70" s="11">
        <f t="shared" si="20"/>
        <v>286.1735500800001</v>
      </c>
      <c r="L70" s="10">
        <f t="shared" si="22"/>
        <v>1.6737177599999873</v>
      </c>
      <c r="M70" s="5"/>
    </row>
    <row r="71" spans="1:13" ht="15">
      <c r="A71" s="1"/>
      <c r="B71" s="10">
        <f t="shared" si="21"/>
        <v>1.039999999999992</v>
      </c>
      <c r="C71" s="11">
        <v>178.86000000000004</v>
      </c>
      <c r="D71" s="12" t="s">
        <v>10</v>
      </c>
      <c r="E71" s="13" t="s">
        <v>73</v>
      </c>
      <c r="F71" s="10">
        <f t="shared" si="18"/>
        <v>2.1599999999999966</v>
      </c>
      <c r="I71" s="3"/>
      <c r="J71" s="10">
        <f t="shared" si="19"/>
        <v>1.6737177599999873</v>
      </c>
      <c r="K71" s="11">
        <f t="shared" si="20"/>
        <v>287.8472678400001</v>
      </c>
      <c r="L71" s="10">
        <f t="shared" si="22"/>
        <v>3.4761830399999947</v>
      </c>
      <c r="M71" s="5"/>
    </row>
    <row r="72" spans="1:13" ht="15">
      <c r="A72" s="1"/>
      <c r="B72" s="10">
        <f t="shared" si="21"/>
        <v>2.1599999999999966</v>
      </c>
      <c r="C72" s="11">
        <v>181.02000000000004</v>
      </c>
      <c r="D72" s="12" t="s">
        <v>8</v>
      </c>
      <c r="E72" s="13" t="s">
        <v>74</v>
      </c>
      <c r="F72" s="10">
        <f t="shared" si="18"/>
        <v>6.1200000000000045</v>
      </c>
      <c r="I72" s="3"/>
      <c r="J72" s="10">
        <f t="shared" si="19"/>
        <v>3.4761830399999947</v>
      </c>
      <c r="K72" s="11">
        <f t="shared" si="20"/>
        <v>291.3234508800001</v>
      </c>
      <c r="L72" s="10">
        <f t="shared" si="22"/>
        <v>9.849185280000007</v>
      </c>
      <c r="M72" s="5"/>
    </row>
    <row r="73" spans="1:13" ht="15">
      <c r="A73" s="1"/>
      <c r="B73" s="10">
        <f t="shared" si="21"/>
        <v>6.1200000000000045</v>
      </c>
      <c r="C73" s="11">
        <v>187.14000000000004</v>
      </c>
      <c r="D73" s="12" t="s">
        <v>6</v>
      </c>
      <c r="E73" s="13" t="s">
        <v>75</v>
      </c>
      <c r="F73" s="10">
        <f t="shared" si="18"/>
        <v>1.6599999999999966</v>
      </c>
      <c r="I73" s="3"/>
      <c r="J73" s="10">
        <f t="shared" si="19"/>
        <v>9.849185280000007</v>
      </c>
      <c r="K73" s="11">
        <f t="shared" si="20"/>
        <v>301.1726361600001</v>
      </c>
      <c r="L73" s="10">
        <f t="shared" si="22"/>
        <v>2.6715110399999946</v>
      </c>
      <c r="M73" s="5"/>
    </row>
    <row r="74" spans="1:13" ht="15">
      <c r="A74" s="1"/>
      <c r="B74" s="10">
        <f t="shared" si="21"/>
        <v>1.6599999999999966</v>
      </c>
      <c r="C74" s="11">
        <v>188.80000000000004</v>
      </c>
      <c r="D74" s="12" t="s">
        <v>10</v>
      </c>
      <c r="E74" s="13" t="s">
        <v>76</v>
      </c>
      <c r="F74" s="10">
        <f t="shared" si="18"/>
        <v>1.4800000000000182</v>
      </c>
      <c r="I74" s="3"/>
      <c r="J74" s="10">
        <f t="shared" si="19"/>
        <v>2.6715110399999946</v>
      </c>
      <c r="K74" s="11">
        <f t="shared" si="20"/>
        <v>303.84414720000007</v>
      </c>
      <c r="L74" s="10">
        <f t="shared" si="22"/>
        <v>2.381829120000029</v>
      </c>
      <c r="M74" s="5"/>
    </row>
    <row r="75" spans="1:13" ht="15">
      <c r="A75" s="1"/>
      <c r="B75" s="10">
        <f t="shared" si="21"/>
        <v>1.4800000000000182</v>
      </c>
      <c r="C75" s="11">
        <v>190.28000000000006</v>
      </c>
      <c r="D75" s="12" t="s">
        <v>8</v>
      </c>
      <c r="E75" s="13" t="s">
        <v>77</v>
      </c>
      <c r="F75" s="10">
        <f t="shared" si="18"/>
        <v>11.129999999999995</v>
      </c>
      <c r="I75" s="3"/>
      <c r="J75" s="10">
        <f t="shared" si="19"/>
        <v>2.381829120000029</v>
      </c>
      <c r="K75" s="11">
        <f t="shared" si="20"/>
        <v>306.2259763200001</v>
      </c>
      <c r="L75" s="10">
        <f t="shared" si="22"/>
        <v>17.911998719999993</v>
      </c>
      <c r="M75" s="5"/>
    </row>
    <row r="76" spans="1:13" ht="15">
      <c r="A76" s="1"/>
      <c r="B76" s="10">
        <f t="shared" si="21"/>
        <v>11.129999999999995</v>
      </c>
      <c r="C76" s="11">
        <v>201.41000000000005</v>
      </c>
      <c r="D76" s="12" t="s">
        <v>10</v>
      </c>
      <c r="E76" s="13" t="s">
        <v>78</v>
      </c>
      <c r="F76" s="10">
        <f t="shared" si="18"/>
        <v>0.46999999999999886</v>
      </c>
      <c r="I76" s="3"/>
      <c r="J76" s="10">
        <f t="shared" si="19"/>
        <v>17.911998719999993</v>
      </c>
      <c r="K76" s="11">
        <f t="shared" si="20"/>
        <v>324.13797504000013</v>
      </c>
      <c r="L76" s="10">
        <f t="shared" si="22"/>
        <v>0.7563916799999982</v>
      </c>
      <c r="M76" s="5"/>
    </row>
    <row r="77" spans="1:13" ht="15">
      <c r="A77" s="1"/>
      <c r="B77" s="10">
        <f t="shared" si="21"/>
        <v>0.46999999999999886</v>
      </c>
      <c r="C77" s="11">
        <v>201.88000000000005</v>
      </c>
      <c r="D77" s="12" t="s">
        <v>8</v>
      </c>
      <c r="E77" s="13" t="s">
        <v>79</v>
      </c>
      <c r="F77" s="10">
        <f t="shared" si="18"/>
        <v>1.259999999999991</v>
      </c>
      <c r="I77" s="3"/>
      <c r="J77" s="10">
        <f t="shared" si="19"/>
        <v>0.7563916799999982</v>
      </c>
      <c r="K77" s="11">
        <f t="shared" si="20"/>
        <v>324.8943667200001</v>
      </c>
      <c r="L77" s="10">
        <f t="shared" si="22"/>
        <v>2.0277734399999856</v>
      </c>
      <c r="M77" s="5"/>
    </row>
    <row r="78" spans="1:13" ht="15">
      <c r="A78" s="1"/>
      <c r="B78" s="10">
        <f t="shared" si="21"/>
        <v>1.259999999999991</v>
      </c>
      <c r="C78" s="11">
        <v>203.14000000000004</v>
      </c>
      <c r="D78" s="12" t="s">
        <v>80</v>
      </c>
      <c r="E78" s="17" t="s">
        <v>81</v>
      </c>
      <c r="F78" s="10">
        <f t="shared" si="18"/>
        <v>1.8200000000000216</v>
      </c>
      <c r="I78" s="3"/>
      <c r="J78" s="10">
        <f t="shared" si="19"/>
        <v>2.0277734399999856</v>
      </c>
      <c r="K78" s="11">
        <f t="shared" si="20"/>
        <v>326.9221401600001</v>
      </c>
      <c r="L78" s="10">
        <f t="shared" si="22"/>
        <v>2.929006080000035</v>
      </c>
      <c r="M78" s="5"/>
    </row>
    <row r="79" spans="1:13" ht="15">
      <c r="A79" s="1"/>
      <c r="B79" s="10">
        <f t="shared" si="21"/>
        <v>1.8200000000000216</v>
      </c>
      <c r="C79" s="11">
        <v>204.96000000000006</v>
      </c>
      <c r="D79" s="12" t="s">
        <v>10</v>
      </c>
      <c r="E79" s="13" t="s">
        <v>82</v>
      </c>
      <c r="F79" s="10">
        <f t="shared" si="18"/>
        <v>0.06999999999999318</v>
      </c>
      <c r="I79" s="3"/>
      <c r="J79" s="10">
        <f t="shared" si="19"/>
        <v>2.929006080000035</v>
      </c>
      <c r="K79" s="11">
        <f t="shared" si="20"/>
        <v>329.8511462400001</v>
      </c>
      <c r="L79" s="10">
        <f t="shared" si="22"/>
        <v>0.11265407999998903</v>
      </c>
      <c r="M79" s="5"/>
    </row>
    <row r="80" spans="1:13" ht="38.25">
      <c r="A80" s="1"/>
      <c r="B80" s="10">
        <f t="shared" si="21"/>
        <v>0.06999999999999318</v>
      </c>
      <c r="C80" s="11">
        <v>205.03000000000006</v>
      </c>
      <c r="D80" s="16" t="s">
        <v>39</v>
      </c>
      <c r="E80" s="17" t="s">
        <v>121</v>
      </c>
      <c r="F80" s="10"/>
      <c r="I80" s="3"/>
      <c r="J80" s="10">
        <f t="shared" si="19"/>
        <v>0.11265407999998903</v>
      </c>
      <c r="K80" s="11">
        <f t="shared" si="20"/>
        <v>329.96380032000013</v>
      </c>
      <c r="L80" s="10">
        <f t="shared" si="22"/>
      </c>
      <c r="M80" s="5"/>
    </row>
    <row r="81" spans="1:13" ht="15">
      <c r="A81" s="1"/>
      <c r="B81" s="10">
        <f t="shared" si="21"/>
      </c>
      <c r="C81" s="11">
        <v>205.10000000000005</v>
      </c>
      <c r="D81" s="12" t="s">
        <v>8</v>
      </c>
      <c r="E81" s="13" t="s">
        <v>83</v>
      </c>
      <c r="F81" s="10">
        <f aca="true" t="shared" si="23" ref="F81:F104">C82-C81</f>
        <v>0.09000000000000341</v>
      </c>
      <c r="I81" s="3"/>
      <c r="J81" s="10">
        <f t="shared" si="19"/>
      </c>
      <c r="K81" s="11">
        <f t="shared" si="20"/>
        <v>330.0764544000001</v>
      </c>
      <c r="L81" s="10">
        <f t="shared" si="22"/>
        <v>0.1448409600000055</v>
      </c>
      <c r="M81" s="5"/>
    </row>
    <row r="82" spans="1:13" ht="15">
      <c r="A82" s="1"/>
      <c r="B82" s="10">
        <f t="shared" si="21"/>
        <v>0.09000000000000341</v>
      </c>
      <c r="C82" s="11">
        <v>205.19000000000005</v>
      </c>
      <c r="D82" s="12" t="s">
        <v>10</v>
      </c>
      <c r="E82" s="13" t="s">
        <v>84</v>
      </c>
      <c r="F82" s="10">
        <f t="shared" si="23"/>
        <v>1.2800000000000011</v>
      </c>
      <c r="I82" s="3"/>
      <c r="J82" s="10">
        <f t="shared" si="19"/>
        <v>0.1448409600000055</v>
      </c>
      <c r="K82" s="11">
        <f t="shared" si="20"/>
        <v>330.2212953600001</v>
      </c>
      <c r="L82" s="10">
        <f t="shared" si="22"/>
        <v>2.059960320000002</v>
      </c>
      <c r="M82" s="5"/>
    </row>
    <row r="83" spans="1:13" ht="15">
      <c r="A83" s="1"/>
      <c r="B83" s="10">
        <f t="shared" si="21"/>
        <v>1.2800000000000011</v>
      </c>
      <c r="C83" s="11">
        <v>206.47000000000006</v>
      </c>
      <c r="D83" s="12" t="s">
        <v>10</v>
      </c>
      <c r="E83" s="13" t="s">
        <v>85</v>
      </c>
      <c r="F83" s="10">
        <f t="shared" si="23"/>
        <v>0.3400000000000034</v>
      </c>
      <c r="I83" s="3"/>
      <c r="J83" s="10">
        <f t="shared" si="19"/>
        <v>2.059960320000002</v>
      </c>
      <c r="K83" s="11">
        <f t="shared" si="20"/>
        <v>332.28125568000013</v>
      </c>
      <c r="L83" s="10">
        <f t="shared" si="22"/>
        <v>0.5471769600000055</v>
      </c>
      <c r="M83" s="5"/>
    </row>
    <row r="84" spans="1:13" ht="15">
      <c r="A84" s="1"/>
      <c r="B84" s="10">
        <f t="shared" si="21"/>
        <v>0.3400000000000034</v>
      </c>
      <c r="C84" s="11">
        <v>206.81000000000006</v>
      </c>
      <c r="D84" s="12" t="s">
        <v>8</v>
      </c>
      <c r="E84" s="13" t="s">
        <v>86</v>
      </c>
      <c r="F84" s="10">
        <f t="shared" si="23"/>
        <v>4.469999999999999</v>
      </c>
      <c r="I84" s="3"/>
      <c r="J84" s="10">
        <f t="shared" si="19"/>
        <v>0.5471769600000055</v>
      </c>
      <c r="K84" s="11">
        <f t="shared" si="20"/>
        <v>332.82843264000013</v>
      </c>
      <c r="L84" s="10">
        <f t="shared" si="22"/>
        <v>7.193767679999999</v>
      </c>
      <c r="M84" s="5"/>
    </row>
    <row r="85" spans="1:13" ht="15">
      <c r="A85" s="1"/>
      <c r="B85" s="10">
        <f t="shared" si="21"/>
        <v>4.469999999999999</v>
      </c>
      <c r="C85" s="11">
        <v>211.28000000000006</v>
      </c>
      <c r="D85" s="12" t="s">
        <v>6</v>
      </c>
      <c r="E85" s="13" t="s">
        <v>87</v>
      </c>
      <c r="F85" s="10">
        <f t="shared" si="23"/>
        <v>7.740000000000009</v>
      </c>
      <c r="I85" s="3"/>
      <c r="J85" s="10">
        <f t="shared" si="19"/>
        <v>7.193767679999999</v>
      </c>
      <c r="K85" s="11">
        <f t="shared" si="20"/>
        <v>340.02220032000014</v>
      </c>
      <c r="L85" s="10">
        <f t="shared" si="22"/>
        <v>12.456322560000016</v>
      </c>
      <c r="M85" s="5"/>
    </row>
    <row r="86" spans="1:13" ht="15">
      <c r="A86" s="1"/>
      <c r="B86" s="10">
        <f t="shared" si="21"/>
        <v>7.740000000000009</v>
      </c>
      <c r="C86" s="11">
        <v>219.02000000000007</v>
      </c>
      <c r="D86" s="12" t="s">
        <v>10</v>
      </c>
      <c r="E86" s="13" t="s">
        <v>28</v>
      </c>
      <c r="F86" s="10">
        <f t="shared" si="23"/>
        <v>7.639999999999986</v>
      </c>
      <c r="I86" s="3"/>
      <c r="J86" s="10">
        <f t="shared" si="19"/>
        <v>12.456322560000016</v>
      </c>
      <c r="K86" s="11">
        <f t="shared" si="20"/>
        <v>352.4785228800001</v>
      </c>
      <c r="L86" s="10">
        <f t="shared" si="22"/>
        <v>12.295388159999979</v>
      </c>
      <c r="M86" s="5"/>
    </row>
    <row r="87" spans="1:13" ht="15">
      <c r="A87" s="1"/>
      <c r="B87" s="10">
        <f t="shared" si="21"/>
        <v>7.639999999999986</v>
      </c>
      <c r="C87" s="11">
        <v>226.66000000000005</v>
      </c>
      <c r="D87" s="12" t="s">
        <v>10</v>
      </c>
      <c r="E87" s="13" t="s">
        <v>88</v>
      </c>
      <c r="F87" s="10">
        <f t="shared" si="23"/>
        <v>5.1200000000000045</v>
      </c>
      <c r="I87" s="3"/>
      <c r="J87" s="10">
        <f t="shared" si="19"/>
        <v>12.295388159999979</v>
      </c>
      <c r="K87" s="11">
        <f t="shared" si="20"/>
        <v>364.7739110400001</v>
      </c>
      <c r="L87" s="10">
        <f t="shared" si="22"/>
        <v>8.239841280000007</v>
      </c>
      <c r="M87" s="5"/>
    </row>
    <row r="88" spans="1:13" ht="15">
      <c r="A88" s="1"/>
      <c r="B88" s="10">
        <f t="shared" si="21"/>
        <v>5.1200000000000045</v>
      </c>
      <c r="C88" s="11">
        <v>231.78000000000006</v>
      </c>
      <c r="D88" s="12" t="s">
        <v>8</v>
      </c>
      <c r="E88" s="13" t="s">
        <v>89</v>
      </c>
      <c r="F88" s="10">
        <f t="shared" si="23"/>
        <v>0.01999999999998181</v>
      </c>
      <c r="I88" s="3"/>
      <c r="J88" s="10">
        <f t="shared" si="19"/>
        <v>8.239841280000007</v>
      </c>
      <c r="K88" s="11">
        <f t="shared" si="20"/>
        <v>373.0137523200001</v>
      </c>
      <c r="L88" s="10">
        <f t="shared" si="22"/>
        <v>0.032186879999970726</v>
      </c>
      <c r="M88" s="5"/>
    </row>
    <row r="89" spans="1:13" ht="15">
      <c r="A89" s="1"/>
      <c r="B89" s="10">
        <f t="shared" si="21"/>
        <v>0.01999999999998181</v>
      </c>
      <c r="C89" s="11">
        <v>231.80000000000004</v>
      </c>
      <c r="D89" s="12" t="s">
        <v>10</v>
      </c>
      <c r="E89" s="14" t="s">
        <v>90</v>
      </c>
      <c r="F89" s="10">
        <f t="shared" si="23"/>
        <v>0.4000000000000057</v>
      </c>
      <c r="I89" s="3"/>
      <c r="J89" s="10">
        <f t="shared" si="19"/>
        <v>0.032186879999970726</v>
      </c>
      <c r="K89" s="11">
        <f t="shared" si="20"/>
        <v>373.0459392000001</v>
      </c>
      <c r="L89" s="10">
        <f t="shared" si="22"/>
        <v>0.6437376000000092</v>
      </c>
      <c r="M89" s="5"/>
    </row>
    <row r="90" spans="1:13" ht="15">
      <c r="A90" s="1"/>
      <c r="B90" s="10">
        <f t="shared" si="21"/>
        <v>0.4000000000000057</v>
      </c>
      <c r="C90" s="11">
        <v>232.20000000000005</v>
      </c>
      <c r="D90" s="12" t="s">
        <v>8</v>
      </c>
      <c r="E90" s="14" t="s">
        <v>91</v>
      </c>
      <c r="F90" s="10">
        <f t="shared" si="23"/>
        <v>0</v>
      </c>
      <c r="I90" s="3"/>
      <c r="J90" s="10">
        <f t="shared" si="19"/>
        <v>0.6437376000000092</v>
      </c>
      <c r="K90" s="11">
        <f t="shared" si="20"/>
        <v>373.6896768000001</v>
      </c>
      <c r="L90" s="10">
        <f t="shared" si="22"/>
        <v>0</v>
      </c>
      <c r="M90" s="5"/>
    </row>
    <row r="91" spans="1:13" ht="15">
      <c r="A91" s="1"/>
      <c r="B91" s="10">
        <f t="shared" si="21"/>
        <v>0</v>
      </c>
      <c r="C91" s="11">
        <v>232.20000000000005</v>
      </c>
      <c r="D91" s="12" t="s">
        <v>10</v>
      </c>
      <c r="E91" s="14" t="s">
        <v>92</v>
      </c>
      <c r="F91" s="10">
        <f t="shared" si="23"/>
        <v>0.6700000000000159</v>
      </c>
      <c r="I91" s="3"/>
      <c r="J91" s="10">
        <f t="shared" si="19"/>
        <v>0</v>
      </c>
      <c r="K91" s="11">
        <f t="shared" si="20"/>
        <v>373.6896768000001</v>
      </c>
      <c r="L91" s="10">
        <f t="shared" si="22"/>
        <v>1.0782604800000257</v>
      </c>
      <c r="M91" s="5"/>
    </row>
    <row r="92" spans="1:13" ht="15">
      <c r="A92" s="1"/>
      <c r="B92" s="10">
        <f t="shared" si="21"/>
        <v>0.6700000000000159</v>
      </c>
      <c r="C92" s="11">
        <v>232.87000000000006</v>
      </c>
      <c r="D92" s="15" t="s">
        <v>93</v>
      </c>
      <c r="E92" s="14" t="s">
        <v>94</v>
      </c>
      <c r="F92" s="10">
        <f t="shared" si="23"/>
        <v>0.2699999999999818</v>
      </c>
      <c r="I92" s="3"/>
      <c r="J92" s="10">
        <f t="shared" si="19"/>
        <v>1.0782604800000257</v>
      </c>
      <c r="K92" s="11">
        <f t="shared" si="20"/>
        <v>374.7679372800001</v>
      </c>
      <c r="L92" s="10">
        <f t="shared" si="22"/>
        <v>0.43452287999997075</v>
      </c>
      <c r="M92" s="5"/>
    </row>
    <row r="93" spans="1:13" ht="15">
      <c r="A93" s="1"/>
      <c r="B93" s="10">
        <f t="shared" si="21"/>
        <v>0.2699999999999818</v>
      </c>
      <c r="C93" s="11">
        <v>233.14000000000004</v>
      </c>
      <c r="D93" s="12" t="s">
        <v>10</v>
      </c>
      <c r="E93" s="14" t="s">
        <v>95</v>
      </c>
      <c r="F93" s="10">
        <f t="shared" si="23"/>
        <v>0.3100000000000023</v>
      </c>
      <c r="I93" s="3"/>
      <c r="J93" s="10">
        <f t="shared" si="19"/>
        <v>0.43452287999997075</v>
      </c>
      <c r="K93" s="11">
        <f t="shared" si="20"/>
        <v>375.2024601600001</v>
      </c>
      <c r="L93" s="10">
        <f t="shared" si="22"/>
        <v>0.49889664000000367</v>
      </c>
      <c r="M93" s="5"/>
    </row>
    <row r="94" spans="1:13" ht="25.5">
      <c r="A94" s="1"/>
      <c r="B94" s="10">
        <f t="shared" si="21"/>
        <v>0.3100000000000023</v>
      </c>
      <c r="C94" s="11">
        <v>233.45000000000005</v>
      </c>
      <c r="D94" s="12" t="s">
        <v>8</v>
      </c>
      <c r="E94" s="14" t="s">
        <v>96</v>
      </c>
      <c r="F94" s="10">
        <f t="shared" si="23"/>
        <v>0.5700000000000216</v>
      </c>
      <c r="I94" s="3"/>
      <c r="J94" s="10">
        <f t="shared" si="19"/>
        <v>0.49889664000000367</v>
      </c>
      <c r="K94" s="11">
        <f t="shared" si="20"/>
        <v>375.7013568000001</v>
      </c>
      <c r="L94" s="10">
        <f t="shared" si="22"/>
        <v>0.9173260800000348</v>
      </c>
      <c r="M94" s="5"/>
    </row>
    <row r="95" spans="1:13" ht="15">
      <c r="A95" s="1"/>
      <c r="B95" s="10">
        <f t="shared" si="21"/>
        <v>0.5700000000000216</v>
      </c>
      <c r="C95" s="11">
        <v>234.02000000000007</v>
      </c>
      <c r="D95" s="12" t="s">
        <v>8</v>
      </c>
      <c r="E95" s="13" t="s">
        <v>19</v>
      </c>
      <c r="F95" s="10">
        <f t="shared" si="23"/>
        <v>0.05999999999997385</v>
      </c>
      <c r="I95" s="3"/>
      <c r="J95" s="10">
        <f t="shared" si="19"/>
        <v>0.9173260800000348</v>
      </c>
      <c r="K95" s="11">
        <f t="shared" si="20"/>
        <v>376.6186828800001</v>
      </c>
      <c r="L95" s="10">
        <f t="shared" si="22"/>
        <v>0.09656063999995793</v>
      </c>
      <c r="M95" s="5"/>
    </row>
    <row r="96" spans="1:13" ht="15">
      <c r="A96" s="1"/>
      <c r="B96" s="10">
        <f t="shared" si="21"/>
        <v>0.05999999999997385</v>
      </c>
      <c r="C96" s="11">
        <v>234.08000000000004</v>
      </c>
      <c r="D96" s="12" t="s">
        <v>10</v>
      </c>
      <c r="E96" s="14" t="s">
        <v>97</v>
      </c>
      <c r="F96" s="10">
        <f t="shared" si="23"/>
        <v>0.5500000000000114</v>
      </c>
      <c r="I96" s="3"/>
      <c r="J96" s="10">
        <f t="shared" si="19"/>
        <v>0.09656063999995793</v>
      </c>
      <c r="K96" s="11">
        <f t="shared" si="20"/>
        <v>376.7152435200001</v>
      </c>
      <c r="L96" s="10">
        <f t="shared" si="22"/>
        <v>0.8851392000000183</v>
      </c>
      <c r="M96" s="5"/>
    </row>
    <row r="97" spans="1:13" ht="15">
      <c r="A97" s="1"/>
      <c r="B97" s="10">
        <f t="shared" si="21"/>
        <v>0.5500000000000114</v>
      </c>
      <c r="C97" s="11">
        <v>234.63000000000005</v>
      </c>
      <c r="D97" s="12" t="s">
        <v>10</v>
      </c>
      <c r="E97" s="14" t="s">
        <v>98</v>
      </c>
      <c r="F97" s="10">
        <f t="shared" si="23"/>
        <v>0.09999999999999432</v>
      </c>
      <c r="I97" s="3"/>
      <c r="J97" s="10">
        <f t="shared" si="19"/>
        <v>0.8851392000000183</v>
      </c>
      <c r="K97" s="11">
        <f t="shared" si="20"/>
        <v>377.6003827200001</v>
      </c>
      <c r="L97" s="10">
        <f t="shared" si="22"/>
        <v>0.16093439999999087</v>
      </c>
      <c r="M97" s="5"/>
    </row>
    <row r="98" spans="1:13" ht="15">
      <c r="A98" s="1"/>
      <c r="B98" s="10">
        <f t="shared" si="21"/>
        <v>0.09999999999999432</v>
      </c>
      <c r="C98" s="11">
        <v>234.73000000000005</v>
      </c>
      <c r="D98" s="12" t="s">
        <v>8</v>
      </c>
      <c r="E98" s="14" t="s">
        <v>99</v>
      </c>
      <c r="F98" s="10">
        <f t="shared" si="23"/>
        <v>0.9300000000000068</v>
      </c>
      <c r="I98" s="3"/>
      <c r="J98" s="10">
        <f t="shared" si="19"/>
        <v>0.16093439999999087</v>
      </c>
      <c r="K98" s="11">
        <f t="shared" si="20"/>
        <v>377.7613171200001</v>
      </c>
      <c r="L98" s="10">
        <f t="shared" si="22"/>
        <v>1.496689920000011</v>
      </c>
      <c r="M98" s="5"/>
    </row>
    <row r="99" spans="1:13" ht="25.5">
      <c r="A99" s="1"/>
      <c r="B99" s="10">
        <f t="shared" si="21"/>
        <v>0.9300000000000068</v>
      </c>
      <c r="C99" s="11">
        <v>235.66000000000005</v>
      </c>
      <c r="D99" s="12" t="s">
        <v>6</v>
      </c>
      <c r="E99" s="14" t="s">
        <v>100</v>
      </c>
      <c r="F99" s="10">
        <f t="shared" si="23"/>
        <v>4.550000000000011</v>
      </c>
      <c r="I99" s="3"/>
      <c r="J99" s="10">
        <f t="shared" si="19"/>
        <v>1.496689920000011</v>
      </c>
      <c r="K99" s="11">
        <f t="shared" si="20"/>
        <v>379.2580070400001</v>
      </c>
      <c r="L99" s="10">
        <f t="shared" si="22"/>
        <v>7.322515200000018</v>
      </c>
      <c r="M99" s="5"/>
    </row>
    <row r="100" spans="1:13" ht="15">
      <c r="A100" s="1"/>
      <c r="B100" s="10">
        <f t="shared" si="21"/>
        <v>4.550000000000011</v>
      </c>
      <c r="C100" s="11">
        <v>240.21000000000006</v>
      </c>
      <c r="D100" s="12" t="s">
        <v>10</v>
      </c>
      <c r="E100" s="14" t="s">
        <v>101</v>
      </c>
      <c r="F100" s="10">
        <f t="shared" si="23"/>
        <v>0.11999999999997613</v>
      </c>
      <c r="I100" s="3"/>
      <c r="J100" s="10">
        <f aca="true" t="shared" si="24" ref="J100:J115">IF(ISNUMBER(B100),B100*1.609344,"")</f>
        <v>7.322515200000018</v>
      </c>
      <c r="K100" s="11">
        <f aca="true" t="shared" si="25" ref="K100:K115">IF(ISNUMBER(C100),C100*1.609344,"")</f>
        <v>386.5805222400001</v>
      </c>
      <c r="L100" s="10">
        <f t="shared" si="22"/>
        <v>0.1931212799999616</v>
      </c>
      <c r="M100" s="5"/>
    </row>
    <row r="101" spans="1:13" ht="15">
      <c r="A101" s="1"/>
      <c r="B101" s="10">
        <f aca="true" t="shared" si="26" ref="B101:B115">IF(ISNUMBER(F100),F100,"")</f>
        <v>0.11999999999997613</v>
      </c>
      <c r="C101" s="11">
        <v>240.33000000000004</v>
      </c>
      <c r="D101" s="12" t="s">
        <v>8</v>
      </c>
      <c r="E101" s="14" t="s">
        <v>102</v>
      </c>
      <c r="F101" s="10">
        <f t="shared" si="23"/>
        <v>2.390000000000015</v>
      </c>
      <c r="I101" s="3"/>
      <c r="J101" s="10">
        <f t="shared" si="24"/>
        <v>0.1931212799999616</v>
      </c>
      <c r="K101" s="11">
        <f t="shared" si="25"/>
        <v>386.77364352000006</v>
      </c>
      <c r="L101" s="10">
        <f aca="true" t="shared" si="27" ref="L101:L115">IF(ISNUMBER(F101),F101*1.609344,"")</f>
        <v>3.846332160000024</v>
      </c>
      <c r="M101" s="5"/>
    </row>
    <row r="102" spans="1:13" ht="25.5">
      <c r="A102" s="1"/>
      <c r="B102" s="10">
        <f t="shared" si="26"/>
        <v>2.390000000000015</v>
      </c>
      <c r="C102" s="11">
        <v>242.72000000000006</v>
      </c>
      <c r="D102" s="12" t="s">
        <v>6</v>
      </c>
      <c r="E102" s="14" t="s">
        <v>103</v>
      </c>
      <c r="F102" s="10">
        <f t="shared" si="23"/>
        <v>0.009999999999990905</v>
      </c>
      <c r="I102" s="3"/>
      <c r="J102" s="10">
        <f t="shared" si="24"/>
        <v>3.846332160000024</v>
      </c>
      <c r="K102" s="11">
        <f t="shared" si="25"/>
        <v>390.6199756800001</v>
      </c>
      <c r="L102" s="10">
        <f t="shared" si="27"/>
        <v>0.016093439999985363</v>
      </c>
      <c r="M102" s="5"/>
    </row>
    <row r="103" spans="1:13" ht="15">
      <c r="A103" s="1"/>
      <c r="B103" s="10">
        <f t="shared" si="26"/>
        <v>0.009999999999990905</v>
      </c>
      <c r="C103" s="11">
        <v>242.73000000000005</v>
      </c>
      <c r="D103" s="12" t="s">
        <v>10</v>
      </c>
      <c r="E103" s="14" t="s">
        <v>104</v>
      </c>
      <c r="F103" s="10">
        <f t="shared" si="23"/>
        <v>2.4000000000000057</v>
      </c>
      <c r="I103" s="3"/>
      <c r="J103" s="10">
        <f t="shared" si="24"/>
        <v>0.016093439999985363</v>
      </c>
      <c r="K103" s="11">
        <f t="shared" si="25"/>
        <v>390.6360691200001</v>
      </c>
      <c r="L103" s="10">
        <f t="shared" si="27"/>
        <v>3.8624256000000092</v>
      </c>
      <c r="M103" s="5"/>
    </row>
    <row r="104" spans="1:13" ht="15">
      <c r="A104" s="1"/>
      <c r="B104" s="10">
        <f t="shared" si="26"/>
        <v>2.4000000000000057</v>
      </c>
      <c r="C104" s="11">
        <v>245.13000000000005</v>
      </c>
      <c r="D104" s="12" t="s">
        <v>10</v>
      </c>
      <c r="E104" s="13" t="s">
        <v>105</v>
      </c>
      <c r="F104" s="10">
        <f t="shared" si="23"/>
        <v>1.3100000000000023</v>
      </c>
      <c r="I104" s="3"/>
      <c r="J104" s="10">
        <f t="shared" si="24"/>
        <v>3.8624256000000092</v>
      </c>
      <c r="K104" s="11">
        <f t="shared" si="25"/>
        <v>394.4984947200001</v>
      </c>
      <c r="L104" s="10">
        <f t="shared" si="27"/>
        <v>2.108240640000004</v>
      </c>
      <c r="M104" s="5"/>
    </row>
    <row r="105" spans="1:13" ht="15">
      <c r="A105" s="1"/>
      <c r="B105" s="10">
        <f t="shared" si="26"/>
        <v>1.3100000000000023</v>
      </c>
      <c r="C105" s="11">
        <v>246.44000000000005</v>
      </c>
      <c r="D105" s="18" t="s">
        <v>106</v>
      </c>
      <c r="E105" s="14" t="s">
        <v>107</v>
      </c>
      <c r="F105" s="10"/>
      <c r="I105" s="3"/>
      <c r="J105" s="10">
        <f t="shared" si="24"/>
        <v>2.108240640000004</v>
      </c>
      <c r="K105" s="11">
        <f t="shared" si="25"/>
        <v>396.60673536000013</v>
      </c>
      <c r="L105" s="10">
        <f t="shared" si="27"/>
      </c>
      <c r="M105" s="5"/>
    </row>
    <row r="106" spans="1:13" ht="15">
      <c r="A106" s="1"/>
      <c r="B106" s="10">
        <f t="shared" si="26"/>
      </c>
      <c r="C106" s="11"/>
      <c r="D106" s="18"/>
      <c r="E106" s="19" t="s">
        <v>108</v>
      </c>
      <c r="F106" s="10"/>
      <c r="I106" s="3"/>
      <c r="J106" s="10">
        <f t="shared" si="24"/>
      </c>
      <c r="K106" s="11">
        <f t="shared" si="25"/>
      </c>
      <c r="L106" s="10">
        <f t="shared" si="27"/>
      </c>
      <c r="M106" s="5"/>
    </row>
    <row r="107" spans="1:13" ht="15">
      <c r="A107" s="1"/>
      <c r="B107" s="10">
        <f t="shared" si="26"/>
      </c>
      <c r="C107" s="11">
        <v>246.49000000000007</v>
      </c>
      <c r="D107" s="20" t="s">
        <v>6</v>
      </c>
      <c r="E107" s="14" t="s">
        <v>109</v>
      </c>
      <c r="F107" s="10">
        <f>C108-C107</f>
        <v>0.1799999999999784</v>
      </c>
      <c r="I107" s="3"/>
      <c r="J107" s="10">
        <f t="shared" si="24"/>
      </c>
      <c r="K107" s="11">
        <f t="shared" si="25"/>
        <v>396.6872025600001</v>
      </c>
      <c r="L107" s="10">
        <f t="shared" si="27"/>
        <v>0.28968191999996523</v>
      </c>
      <c r="M107" s="5"/>
    </row>
    <row r="108" spans="1:13" ht="15">
      <c r="A108" s="1"/>
      <c r="B108" s="10">
        <f t="shared" si="26"/>
        <v>0.1799999999999784</v>
      </c>
      <c r="C108" s="11">
        <v>246.67000000000004</v>
      </c>
      <c r="D108" s="12" t="s">
        <v>8</v>
      </c>
      <c r="E108" s="21" t="s">
        <v>110</v>
      </c>
      <c r="F108" s="10">
        <f>C109-C108</f>
        <v>0.040000000000020464</v>
      </c>
      <c r="I108" s="3"/>
      <c r="J108" s="10">
        <f t="shared" si="24"/>
        <v>0.28968191999996523</v>
      </c>
      <c r="K108" s="11">
        <f t="shared" si="25"/>
        <v>396.9768844800001</v>
      </c>
      <c r="L108" s="10">
        <f t="shared" si="27"/>
        <v>0.06437376000003293</v>
      </c>
      <c r="M108" s="5"/>
    </row>
    <row r="109" spans="1:13" ht="15">
      <c r="A109" s="1"/>
      <c r="B109" s="10">
        <f t="shared" si="26"/>
        <v>0.040000000000020464</v>
      </c>
      <c r="C109" s="11">
        <v>246.71000000000006</v>
      </c>
      <c r="D109" s="12" t="s">
        <v>10</v>
      </c>
      <c r="E109" s="14" t="s">
        <v>111</v>
      </c>
      <c r="F109" s="10">
        <f>C110-C109</f>
        <v>0.06999999999999318</v>
      </c>
      <c r="I109" s="3"/>
      <c r="J109" s="10">
        <f t="shared" si="24"/>
        <v>0.06437376000003293</v>
      </c>
      <c r="K109" s="11">
        <f t="shared" si="25"/>
        <v>397.0412582400001</v>
      </c>
      <c r="L109" s="10">
        <f t="shared" si="27"/>
        <v>0.11265407999998903</v>
      </c>
      <c r="M109" s="5"/>
    </row>
    <row r="110" spans="1:13" ht="15">
      <c r="A110" s="1"/>
      <c r="B110" s="10">
        <f t="shared" si="26"/>
        <v>0.06999999999999318</v>
      </c>
      <c r="C110" s="11">
        <v>246.78000000000006</v>
      </c>
      <c r="D110" s="20" t="s">
        <v>6</v>
      </c>
      <c r="E110" s="14" t="s">
        <v>112</v>
      </c>
      <c r="F110" s="10">
        <f>C111-C110</f>
        <v>2</v>
      </c>
      <c r="I110" s="3"/>
      <c r="J110" s="10">
        <f t="shared" si="24"/>
        <v>0.11265407999998903</v>
      </c>
      <c r="K110" s="11">
        <f t="shared" si="25"/>
        <v>397.15391232000013</v>
      </c>
      <c r="L110" s="10">
        <f t="shared" si="27"/>
        <v>3.218688</v>
      </c>
      <c r="M110" s="5"/>
    </row>
    <row r="111" spans="1:13" ht="25.5">
      <c r="A111" s="1"/>
      <c r="B111" s="10">
        <f t="shared" si="26"/>
        <v>2</v>
      </c>
      <c r="C111" s="11">
        <v>248.78000000000006</v>
      </c>
      <c r="D111" s="16" t="s">
        <v>39</v>
      </c>
      <c r="E111" s="17" t="s">
        <v>122</v>
      </c>
      <c r="F111" s="10"/>
      <c r="I111" s="3"/>
      <c r="J111" s="10">
        <f t="shared" si="24"/>
        <v>3.218688</v>
      </c>
      <c r="K111" s="11">
        <f t="shared" si="25"/>
        <v>400.3726003200001</v>
      </c>
      <c r="L111" s="10">
        <f t="shared" si="27"/>
      </c>
      <c r="M111" s="5"/>
    </row>
    <row r="112" spans="1:13" ht="15">
      <c r="A112" s="1"/>
      <c r="B112" s="10">
        <f t="shared" si="26"/>
      </c>
      <c r="C112" s="11"/>
      <c r="D112" s="16"/>
      <c r="E112" s="16" t="s">
        <v>113</v>
      </c>
      <c r="F112" s="10"/>
      <c r="I112" s="3"/>
      <c r="J112" s="10">
        <f t="shared" si="24"/>
      </c>
      <c r="K112" s="11">
        <f t="shared" si="25"/>
      </c>
      <c r="L112" s="10">
        <f t="shared" si="27"/>
      </c>
      <c r="M112" s="5"/>
    </row>
    <row r="113" spans="1:13" ht="25.5">
      <c r="A113" s="1"/>
      <c r="B113" s="10">
        <f t="shared" si="26"/>
      </c>
      <c r="C113" s="11">
        <v>246.44000000000005</v>
      </c>
      <c r="D113" s="12" t="s">
        <v>10</v>
      </c>
      <c r="E113" s="14" t="s">
        <v>114</v>
      </c>
      <c r="F113" s="10">
        <f>C114-C113</f>
        <v>0.3199999999999932</v>
      </c>
      <c r="I113" s="3"/>
      <c r="J113" s="10">
        <f t="shared" si="24"/>
      </c>
      <c r="K113" s="11">
        <f t="shared" si="25"/>
        <v>396.60673536000013</v>
      </c>
      <c r="L113" s="10">
        <f t="shared" si="27"/>
        <v>0.514990079999989</v>
      </c>
      <c r="M113" s="5"/>
    </row>
    <row r="114" spans="1:13" ht="15">
      <c r="A114" s="1"/>
      <c r="B114" s="10">
        <f t="shared" si="26"/>
        <v>0.3199999999999932</v>
      </c>
      <c r="C114" s="11">
        <v>246.76000000000005</v>
      </c>
      <c r="D114" s="22" t="s">
        <v>6</v>
      </c>
      <c r="E114" s="14" t="s">
        <v>115</v>
      </c>
      <c r="F114" s="10">
        <f>C115-C114</f>
        <v>1.8000000000000114</v>
      </c>
      <c r="I114" s="3"/>
      <c r="J114" s="10">
        <f t="shared" si="24"/>
        <v>0.514990079999989</v>
      </c>
      <c r="K114" s="11">
        <f t="shared" si="25"/>
        <v>397.1217254400001</v>
      </c>
      <c r="L114" s="10">
        <f t="shared" si="27"/>
        <v>2.8968192000000186</v>
      </c>
      <c r="M114" s="5"/>
    </row>
    <row r="115" spans="1:13" ht="25.5">
      <c r="A115" s="1"/>
      <c r="B115" s="10">
        <f t="shared" si="26"/>
        <v>1.8000000000000114</v>
      </c>
      <c r="C115" s="11">
        <v>248.56000000000006</v>
      </c>
      <c r="D115" s="16" t="s">
        <v>39</v>
      </c>
      <c r="E115" s="17" t="s">
        <v>123</v>
      </c>
      <c r="F115" s="10"/>
      <c r="I115" s="3"/>
      <c r="J115" s="10">
        <f t="shared" si="24"/>
        <v>2.8968192000000186</v>
      </c>
      <c r="K115" s="11">
        <f t="shared" si="25"/>
        <v>400.01854464000013</v>
      </c>
      <c r="L115" s="10">
        <f t="shared" si="27"/>
      </c>
      <c r="M115" s="5"/>
    </row>
  </sheetData>
  <sheetProtection/>
  <mergeCells count="1">
    <mergeCell ref="H3:H20"/>
  </mergeCells>
  <printOptions/>
  <pageMargins left="0.7" right="0.7" top="1" bottom="1" header="0.5" footer="0"/>
  <pageSetup horizontalDpi="600" verticalDpi="600" orientation="portrait" r:id="rId1"/>
  <headerFooter>
    <oddHeader>&amp;C&amp;"Verdana,Bold"&amp;12San Francisco Randonneurs - Hopland 400K
&amp;11Start Time XXXX (xx:xx xm) - 27:00 hour time limit</oddHeader>
    <oddFooter>&amp;C&amp;"Verdana,Bold"Day of event contact (Google Voice):  415 644 8460 &amp;"Verdana,Regular"
Page &amp;P of &amp;N</oddFooter>
  </headerFooter>
  <rowBreaks count="3" manualBreakCount="3">
    <brk id="33" min="1" max="5" man="1"/>
    <brk id="56" min="1" max="5" man="1"/>
    <brk id="80"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McAfee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Richard Guzik</dc:creator>
  <cp:keywords/>
  <dc:description/>
  <cp:lastModifiedBy>John Richard Guzik</cp:lastModifiedBy>
  <cp:lastPrinted>2013-04-08T16:30:13Z</cp:lastPrinted>
  <dcterms:created xsi:type="dcterms:W3CDTF">2013-03-13T15:55:02Z</dcterms:created>
  <dcterms:modified xsi:type="dcterms:W3CDTF">2013-04-08T16:31:16Z</dcterms:modified>
  <cp:category/>
  <cp:version/>
  <cp:contentType/>
  <cp:contentStatus/>
</cp:coreProperties>
</file>